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tha.navarro\Documents\Módulo 09\1. M9_versión emergente 2019-1\M9_U3\De aprendizaje\A2\"/>
    </mc:Choice>
  </mc:AlternateContent>
  <bookViews>
    <workbookView xWindow="0" yWindow="0" windowWidth="24000" windowHeight="9735" tabRatio="868"/>
  </bookViews>
  <sheets>
    <sheet name="Indicaciones" sheetId="8" r:id="rId1"/>
    <sheet name="Balanza Comprobación" sheetId="7" r:id="rId2"/>
    <sheet name="Estado de Flujos de efectivo" sheetId="1" r:id="rId3"/>
    <sheet name="Clasif. Programática" sheetId="3" r:id="rId4"/>
    <sheet name="Clasif. Económica" sheetId="5" r:id="rId5"/>
    <sheet name="Clasif. Objeto Gasto" sheetId="6" r:id="rId6"/>
  </sheets>
  <externalReferences>
    <externalReference r:id="rId7"/>
  </externalReferences>
  <definedNames>
    <definedName name="_xlnm.Print_Area" localSheetId="1">'Balanza Comprobación'!$A$1:$F$427</definedName>
    <definedName name="DIF_A_2015">[1]!DIF[Abono_2015]</definedName>
    <definedName name="DIF_C_2015">[1]!DIF[Cargo_2015]</definedName>
    <definedName name="DIF_F_2014">[1]!DIF[Flujo_2014]</definedName>
    <definedName name="DIF_F_2015">[1]!DIF[Flujo_2015]</definedName>
    <definedName name="DIF_SF_2014">[1]!DIF[SF_2014]</definedName>
    <definedName name="DIF_SF_2015">[1]!DIF[SF_2015]</definedName>
    <definedName name="MEC_A_2015">[1]!MEC[Abono_2015]</definedName>
    <definedName name="MEC_C_2015">[1]!MEC[Cargo_2015]</definedName>
    <definedName name="MEC_F_2014">[1]!MEC[Flujo_2014]</definedName>
    <definedName name="MEC_F_2015">[1]!MEC[Flujo_2015]</definedName>
    <definedName name="MEC_SF_2014">[1]!MEC[SF_2014]</definedName>
    <definedName name="MEC_SF_2015">[1]!MEC[SF_2015]</definedName>
    <definedName name="Sima_A_2015">[1]!Sima[Abono_2015]</definedName>
    <definedName name="Sima_C_2015">[1]!Sima[Cargo_2015]</definedName>
    <definedName name="Sima_F_2014">[1]!Sima[Flujo_2014]</definedName>
    <definedName name="Sima_F_2015">[1]!Sima[Flujo_2015]</definedName>
    <definedName name="Sima_SF_2014">[1]!Sima[SF_2014]</definedName>
    <definedName name="Sima_SF_2015">[1]!Sima[SF_2015]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G14" i="1" l="1"/>
  <c r="E426" i="7" l="1"/>
  <c r="D426" i="7"/>
  <c r="F424" i="7"/>
  <c r="F423" i="7"/>
  <c r="F416" i="7"/>
  <c r="F415" i="7"/>
  <c r="F414" i="7"/>
  <c r="F413" i="7"/>
  <c r="F412" i="7"/>
  <c r="F411" i="7"/>
  <c r="F410" i="7"/>
  <c r="F408" i="7"/>
  <c r="F407" i="7"/>
  <c r="F404" i="7"/>
  <c r="F403" i="7"/>
  <c r="F402" i="7"/>
  <c r="F401" i="7"/>
  <c r="F400" i="7"/>
  <c r="F399" i="7"/>
  <c r="F398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K89" i="6"/>
  <c r="I89" i="6"/>
  <c r="L89" i="6" s="1"/>
  <c r="K88" i="6"/>
  <c r="I88" i="6"/>
  <c r="L88" i="6" s="1"/>
  <c r="L87" i="6"/>
  <c r="K87" i="6"/>
  <c r="I87" i="6"/>
  <c r="K86" i="6"/>
  <c r="I86" i="6"/>
  <c r="L86" i="6" s="1"/>
  <c r="K85" i="6"/>
  <c r="I85" i="6"/>
  <c r="L85" i="6" s="1"/>
  <c r="K84" i="6"/>
  <c r="I84" i="6"/>
  <c r="L84" i="6" s="1"/>
  <c r="K83" i="6"/>
  <c r="I83" i="6"/>
  <c r="L83" i="6" s="1"/>
  <c r="K82" i="6"/>
  <c r="J82" i="6"/>
  <c r="H82" i="6"/>
  <c r="G82" i="6"/>
  <c r="K80" i="6"/>
  <c r="I80" i="6"/>
  <c r="L80" i="6" s="1"/>
  <c r="K79" i="6"/>
  <c r="I79" i="6"/>
  <c r="I77" i="6" s="1"/>
  <c r="K78" i="6"/>
  <c r="I78" i="6"/>
  <c r="L78" i="6" s="1"/>
  <c r="J77" i="6"/>
  <c r="H77" i="6"/>
  <c r="G77" i="6"/>
  <c r="I75" i="6"/>
  <c r="L75" i="6" s="1"/>
  <c r="K74" i="6"/>
  <c r="I74" i="6"/>
  <c r="L74" i="6" s="1"/>
  <c r="K73" i="6"/>
  <c r="I73" i="6"/>
  <c r="L73" i="6" s="1"/>
  <c r="L72" i="6"/>
  <c r="K72" i="6"/>
  <c r="I72" i="6"/>
  <c r="L71" i="6"/>
  <c r="K71" i="6"/>
  <c r="I71" i="6"/>
  <c r="K70" i="6"/>
  <c r="I70" i="6"/>
  <c r="L70" i="6" s="1"/>
  <c r="K69" i="6"/>
  <c r="K68" i="6" s="1"/>
  <c r="I69" i="6"/>
  <c r="L69" i="6" s="1"/>
  <c r="J68" i="6"/>
  <c r="H68" i="6"/>
  <c r="G68" i="6"/>
  <c r="K66" i="6"/>
  <c r="I66" i="6"/>
  <c r="L66" i="6" s="1"/>
  <c r="K65" i="6"/>
  <c r="I65" i="6"/>
  <c r="L65" i="6" s="1"/>
  <c r="K64" i="6"/>
  <c r="I64" i="6"/>
  <c r="L64" i="6" s="1"/>
  <c r="L63" i="6" s="1"/>
  <c r="K63" i="6"/>
  <c r="J63" i="6"/>
  <c r="H63" i="6"/>
  <c r="G63" i="6"/>
  <c r="K61" i="6"/>
  <c r="I61" i="6"/>
  <c r="L61" i="6" s="1"/>
  <c r="K60" i="6"/>
  <c r="I60" i="6"/>
  <c r="L60" i="6" s="1"/>
  <c r="K59" i="6"/>
  <c r="I59" i="6"/>
  <c r="L59" i="6" s="1"/>
  <c r="K58" i="6"/>
  <c r="I58" i="6"/>
  <c r="L58" i="6" s="1"/>
  <c r="K57" i="6"/>
  <c r="I57" i="6"/>
  <c r="L57" i="6" s="1"/>
  <c r="L56" i="6"/>
  <c r="K56" i="6"/>
  <c r="I56" i="6"/>
  <c r="L55" i="6"/>
  <c r="K55" i="6"/>
  <c r="I55" i="6"/>
  <c r="K54" i="6"/>
  <c r="I54" i="6"/>
  <c r="L54" i="6" s="1"/>
  <c r="K53" i="6"/>
  <c r="K52" i="6" s="1"/>
  <c r="I53" i="6"/>
  <c r="L53" i="6" s="1"/>
  <c r="J52" i="6"/>
  <c r="H52" i="6"/>
  <c r="G52" i="6"/>
  <c r="K50" i="6"/>
  <c r="I50" i="6"/>
  <c r="L50" i="6" s="1"/>
  <c r="K49" i="6"/>
  <c r="I49" i="6"/>
  <c r="L49" i="6" s="1"/>
  <c r="K48" i="6"/>
  <c r="I48" i="6"/>
  <c r="L48" i="6" s="1"/>
  <c r="L47" i="6"/>
  <c r="K47" i="6"/>
  <c r="I47" i="6"/>
  <c r="K46" i="6"/>
  <c r="I46" i="6"/>
  <c r="L46" i="6" s="1"/>
  <c r="K45" i="6"/>
  <c r="I45" i="6"/>
  <c r="L45" i="6" s="1"/>
  <c r="K44" i="6"/>
  <c r="I44" i="6"/>
  <c r="L44" i="6" s="1"/>
  <c r="K43" i="6"/>
  <c r="I43" i="6"/>
  <c r="L43" i="6" s="1"/>
  <c r="K42" i="6"/>
  <c r="K41" i="6" s="1"/>
  <c r="I42" i="6"/>
  <c r="L42" i="6" s="1"/>
  <c r="J41" i="6"/>
  <c r="H41" i="6"/>
  <c r="G41" i="6"/>
  <c r="K39" i="6"/>
  <c r="I39" i="6"/>
  <c r="L39" i="6" s="1"/>
  <c r="K38" i="6"/>
  <c r="I38" i="6"/>
  <c r="L38" i="6" s="1"/>
  <c r="K37" i="6"/>
  <c r="I37" i="6"/>
  <c r="L37" i="6" s="1"/>
  <c r="K36" i="6"/>
  <c r="I36" i="6"/>
  <c r="L36" i="6" s="1"/>
  <c r="K35" i="6"/>
  <c r="I35" i="6"/>
  <c r="L35" i="6" s="1"/>
  <c r="K34" i="6"/>
  <c r="I34" i="6"/>
  <c r="L34" i="6" s="1"/>
  <c r="K33" i="6"/>
  <c r="I33" i="6"/>
  <c r="L33" i="6" s="1"/>
  <c r="K32" i="6"/>
  <c r="I32" i="6"/>
  <c r="K31" i="6"/>
  <c r="I31" i="6"/>
  <c r="L31" i="6" s="1"/>
  <c r="J30" i="6"/>
  <c r="H30" i="6"/>
  <c r="G30" i="6"/>
  <c r="K28" i="6"/>
  <c r="I28" i="6"/>
  <c r="L28" i="6" s="1"/>
  <c r="K27" i="6"/>
  <c r="I27" i="6"/>
  <c r="L27" i="6" s="1"/>
  <c r="K26" i="6"/>
  <c r="I26" i="6"/>
  <c r="L26" i="6" s="1"/>
  <c r="K25" i="6"/>
  <c r="I25" i="6"/>
  <c r="L25" i="6" s="1"/>
  <c r="K24" i="6"/>
  <c r="I24" i="6"/>
  <c r="L24" i="6" s="1"/>
  <c r="L23" i="6"/>
  <c r="K23" i="6"/>
  <c r="I23" i="6"/>
  <c r="K22" i="6"/>
  <c r="I22" i="6"/>
  <c r="L22" i="6" s="1"/>
  <c r="K21" i="6"/>
  <c r="I21" i="6"/>
  <c r="L21" i="6" s="1"/>
  <c r="K20" i="6"/>
  <c r="K19" i="6" s="1"/>
  <c r="I20" i="6"/>
  <c r="L20" i="6" s="1"/>
  <c r="J19" i="6"/>
  <c r="H19" i="6"/>
  <c r="G19" i="6"/>
  <c r="K17" i="6"/>
  <c r="I17" i="6"/>
  <c r="L17" i="6" s="1"/>
  <c r="L16" i="6"/>
  <c r="K16" i="6"/>
  <c r="I16" i="6"/>
  <c r="K15" i="6"/>
  <c r="I15" i="6"/>
  <c r="L15" i="6" s="1"/>
  <c r="K14" i="6"/>
  <c r="I14" i="6"/>
  <c r="L14" i="6" s="1"/>
  <c r="K13" i="6"/>
  <c r="I13" i="6"/>
  <c r="L13" i="6" s="1"/>
  <c r="K12" i="6"/>
  <c r="I12" i="6"/>
  <c r="K11" i="6"/>
  <c r="I11" i="6"/>
  <c r="L11" i="6" s="1"/>
  <c r="J10" i="6"/>
  <c r="H10" i="6"/>
  <c r="G10" i="6"/>
  <c r="K10" i="6" l="1"/>
  <c r="K77" i="6"/>
  <c r="L79" i="6"/>
  <c r="L77" i="6" s="1"/>
  <c r="J91" i="6"/>
  <c r="H91" i="6"/>
  <c r="K30" i="6"/>
  <c r="L52" i="6"/>
  <c r="I10" i="6"/>
  <c r="L68" i="6"/>
  <c r="I30" i="6"/>
  <c r="L32" i="6"/>
  <c r="L30" i="6" s="1"/>
  <c r="G91" i="6"/>
  <c r="L12" i="6"/>
  <c r="L82" i="6"/>
  <c r="K91" i="6"/>
  <c r="L19" i="6"/>
  <c r="L10" i="6"/>
  <c r="L41" i="6"/>
  <c r="I41" i="6"/>
  <c r="I52" i="6"/>
  <c r="I19" i="6"/>
  <c r="I63" i="6"/>
  <c r="I82" i="6"/>
  <c r="I68" i="6"/>
  <c r="I91" i="6" l="1"/>
  <c r="L91" i="6"/>
  <c r="J16" i="5" l="1"/>
  <c r="G16" i="5"/>
  <c r="K14" i="5"/>
  <c r="L14" i="5" s="1"/>
  <c r="I14" i="5"/>
  <c r="L13" i="5"/>
  <c r="I13" i="5"/>
  <c r="K12" i="5"/>
  <c r="L12" i="5" s="1"/>
  <c r="I12" i="5"/>
  <c r="I11" i="5"/>
  <c r="L11" i="5" s="1"/>
  <c r="I10" i="5"/>
  <c r="I16" i="5" s="1"/>
  <c r="K16" i="5" l="1"/>
  <c r="L10" i="5"/>
  <c r="L42" i="3"/>
  <c r="K42" i="3"/>
  <c r="I42" i="3"/>
  <c r="K41" i="3"/>
  <c r="I41" i="3"/>
  <c r="L41" i="3" s="1"/>
  <c r="K40" i="3"/>
  <c r="I40" i="3"/>
  <c r="L40" i="3" s="1"/>
  <c r="K39" i="3"/>
  <c r="I39" i="3"/>
  <c r="L39" i="3" s="1"/>
  <c r="L38" i="3" s="1"/>
  <c r="K38" i="3"/>
  <c r="J38" i="3"/>
  <c r="H38" i="3"/>
  <c r="K36" i="3"/>
  <c r="I36" i="3"/>
  <c r="L36" i="3" s="1"/>
  <c r="K35" i="3"/>
  <c r="I35" i="3"/>
  <c r="L35" i="3" s="1"/>
  <c r="L34" i="3"/>
  <c r="K34" i="3"/>
  <c r="I34" i="3"/>
  <c r="K33" i="3"/>
  <c r="I33" i="3"/>
  <c r="L33" i="3" s="1"/>
  <c r="K32" i="3"/>
  <c r="I32" i="3"/>
  <c r="L32" i="3" s="1"/>
  <c r="L30" i="3"/>
  <c r="K30" i="3"/>
  <c r="I30" i="3"/>
  <c r="K29" i="3"/>
  <c r="I29" i="3"/>
  <c r="L29" i="3" s="1"/>
  <c r="L28" i="3" s="1"/>
  <c r="J28" i="3"/>
  <c r="H28" i="3"/>
  <c r="L26" i="3"/>
  <c r="K26" i="3"/>
  <c r="I26" i="3"/>
  <c r="K25" i="3"/>
  <c r="I25" i="3"/>
  <c r="L25" i="3" s="1"/>
  <c r="K24" i="3"/>
  <c r="I24" i="3"/>
  <c r="L24" i="3" s="1"/>
  <c r="J23" i="3"/>
  <c r="I23" i="3"/>
  <c r="H23" i="3"/>
  <c r="G23" i="3"/>
  <c r="L21" i="3"/>
  <c r="K21" i="3"/>
  <c r="I21" i="3"/>
  <c r="K20" i="3"/>
  <c r="I20" i="3"/>
  <c r="L20" i="3" s="1"/>
  <c r="K19" i="3"/>
  <c r="I19" i="3"/>
  <c r="L19" i="3" s="1"/>
  <c r="K18" i="3"/>
  <c r="I18" i="3"/>
  <c r="L18" i="3" s="1"/>
  <c r="K17" i="3"/>
  <c r="I17" i="3"/>
  <c r="L17" i="3" s="1"/>
  <c r="K16" i="3"/>
  <c r="I16" i="3"/>
  <c r="L16" i="3" s="1"/>
  <c r="K15" i="3"/>
  <c r="I15" i="3"/>
  <c r="L15" i="3" s="1"/>
  <c r="K14" i="3"/>
  <c r="K13" i="3" s="1"/>
  <c r="I14" i="3"/>
  <c r="L14" i="3" s="1"/>
  <c r="J13" i="3"/>
  <c r="H13" i="3"/>
  <c r="K12" i="3"/>
  <c r="I12" i="3"/>
  <c r="L12" i="3" s="1"/>
  <c r="L11" i="3"/>
  <c r="L10" i="3" s="1"/>
  <c r="K11" i="3"/>
  <c r="K10" i="3" s="1"/>
  <c r="I11" i="3"/>
  <c r="J10" i="3"/>
  <c r="H10" i="3"/>
  <c r="H9" i="3" s="1"/>
  <c r="G10" i="3"/>
  <c r="K28" i="3" l="1"/>
  <c r="L23" i="3"/>
  <c r="H45" i="3"/>
  <c r="K23" i="3"/>
  <c r="K9" i="3" s="1"/>
  <c r="J45" i="3"/>
  <c r="I38" i="3"/>
  <c r="G45" i="3"/>
  <c r="L13" i="3"/>
  <c r="L9" i="3" s="1"/>
  <c r="J9" i="3"/>
  <c r="I10" i="3"/>
  <c r="I13" i="3"/>
  <c r="I28" i="3"/>
  <c r="K45" i="3" l="1"/>
  <c r="I45" i="3"/>
  <c r="L45" i="3"/>
  <c r="I9" i="3"/>
  <c r="O37" i="1" l="1"/>
  <c r="N37" i="1"/>
  <c r="N36" i="1" s="1"/>
  <c r="O36" i="1"/>
  <c r="O30" i="1"/>
  <c r="O29" i="1" s="1"/>
  <c r="O43" i="1" s="1"/>
  <c r="N30" i="1"/>
  <c r="N29" i="1" s="1"/>
  <c r="G27" i="1"/>
  <c r="G46" i="1" s="1"/>
  <c r="F27" i="1"/>
  <c r="O19" i="1"/>
  <c r="N19" i="1"/>
  <c r="O14" i="1"/>
  <c r="O24" i="1" s="1"/>
  <c r="N14" i="1"/>
  <c r="F14" i="1"/>
  <c r="N43" i="1" l="1"/>
  <c r="N24" i="1"/>
  <c r="F46" i="1"/>
  <c r="O46" i="1"/>
  <c r="O49" i="1" s="1"/>
  <c r="N48" i="1" s="1"/>
  <c r="N46" i="1" l="1"/>
  <c r="N49" i="1" s="1"/>
</calcChain>
</file>

<file path=xl/sharedStrings.xml><?xml version="1.0" encoding="utf-8"?>
<sst xmlns="http://schemas.openxmlformats.org/spreadsheetml/2006/main" count="1035" uniqueCount="956">
  <si>
    <t>NOMBRE DEL ENTE PÚBLICO:</t>
  </si>
  <si>
    <t>Estado de Flujos de Efectivo</t>
  </si>
  <si>
    <t>Del 1 de enero al 31 de julio de 2017 y 2016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</si>
  <si>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</si>
  <si>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</si>
  <si>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</si>
  <si>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</si>
  <si>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</si>
  <si>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</si>
  <si>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Bienes Muebles</t>
  </si>
  <si>
    <t>Contribuciones de mejoras</t>
  </si>
  <si>
    <t>Otros Orígenes de Inversión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</si>
  <si>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</si>
  <si>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</si>
  <si>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</si>
  <si>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</si>
  <si>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</si>
  <si>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</si>
  <si>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</si>
  <si>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</si>
  <si>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</si>
  <si>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</si>
  <si>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</si>
  <si>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</si>
  <si>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</si>
  <si>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</si>
  <si>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</si>
  <si>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</si>
  <si>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</si>
  <si>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</si>
  <si>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Otros Orígenes de Financiamiento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</si>
  <si>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</si>
  <si>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</si>
  <si>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</si>
  <si>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</si>
  <si>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</si>
  <si>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</si>
  <si>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</si>
  <si>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</si>
  <si>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</si>
  <si>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Otras Aplicaciones de Operación</t>
  </si>
  <si>
    <t>Flujos Netos de Efectivo por Actividades de Operación</t>
  </si>
  <si>
    <t xml:space="preserve">Incremento/Disminución Neta en el Efectivo y Equivalentes al Efectivo 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</si>
  <si>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</si>
  <si>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</si>
  <si>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PRESIDENTE MUNICIPAL CONSTITUCIONAL</t>
  </si>
  <si>
    <t>TESORERA MUNICIPAL</t>
  </si>
  <si>
    <t>SECRETARIO GENERAL</t>
  </si>
  <si>
    <t>FECHA: Del 1 de enero al 31 de julio de 2017</t>
  </si>
  <si>
    <t>Egresos</t>
  </si>
  <si>
    <t>Aprobado</t>
  </si>
  <si>
    <t>Ampl/Red</t>
  </si>
  <si>
    <t>Modificado</t>
  </si>
  <si>
    <t>Devengado</t>
  </si>
  <si>
    <t>Pagado</t>
  </si>
  <si>
    <t>(1)</t>
  </si>
  <si>
    <t>(2)</t>
  </si>
  <si>
    <t>(3= 1 + 2)</t>
  </si>
  <si>
    <t>(4)</t>
  </si>
  <si>
    <t>(5)</t>
  </si>
  <si>
    <t>(6 = 3 - 4)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</si>
  <si>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</si>
  <si>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</si>
  <si>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</si>
  <si>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</si>
  <si>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</si>
  <si>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</si>
  <si>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</si>
  <si>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</si>
  <si>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</si>
  <si>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Específicos</t>
  </si>
  <si>
    <t>Proyectos de Inversión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</si>
  <si>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</si>
  <si>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</si>
  <si>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</si>
  <si>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</si>
  <si>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Desastres Naturales</t>
  </si>
  <si>
    <t>Aportaciones a la Seguridad Social</t>
  </si>
  <si>
    <t>Aportaciones a fondos de Estabilización</t>
  </si>
  <si>
    <t>Aportaciones a Fondo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</si>
  <si>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</si>
  <si>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</si>
  <si>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</si>
  <si>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Gasto Corriente</t>
  </si>
  <si>
    <t>Amortización de la Deuda y Disminución de Pasivos</t>
  </si>
  <si>
    <t>Participaciones</t>
  </si>
  <si>
    <t>Estado Analítico del Ejercicio del Presupuesto de Egresos
Clasificación por Objeto del Gasto (Capítulo y Concepto)</t>
  </si>
  <si>
    <t>(Cifras en Pesos)</t>
  </si>
  <si>
    <t>Subejercicio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</si>
  <si>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</si>
  <si>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</si>
  <si>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</si>
  <si>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</si>
  <si>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</si>
  <si>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</si>
  <si>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</si>
  <si>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</si>
  <si>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</si>
  <si>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</si>
  <si>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</si>
  <si>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</si>
  <si>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</si>
  <si>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Vestuarios, Blancos, Prendas de Protección y Artículos Deportivos</t>
  </si>
  <si>
    <t>Materiales y Suministros para Seguridad Pública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</si>
  <si>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</si>
  <si>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</si>
  <si>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</si>
  <si>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</si>
  <si>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</si>
  <si>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</si>
  <si>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</si>
  <si>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</si>
  <si>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</si>
  <si>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</si>
  <si>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</si>
  <si>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</si>
  <si>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al Resto del Sector Público</t>
  </si>
  <si>
    <t>Subsidios y Subvenciones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</si>
  <si>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</si>
  <si>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</si>
  <si>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</si>
  <si>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</si>
  <si>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</si>
  <si>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</si>
  <si>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</si>
  <si>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</si>
  <si>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</si>
  <si>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</si>
  <si>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</si>
  <si>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</si>
  <si>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</si>
  <si>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</t>
  </si>
  <si>
    <t>Proyectos Productivo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</si>
  <si>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</si>
  <si>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</si>
  <si>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</si>
  <si>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</si>
  <si>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</si>
  <si>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</si>
  <si>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</si>
  <si>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</si>
  <si>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</si>
  <si>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</si>
  <si>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</si>
  <si>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</si>
  <si>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</si>
  <si>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</si>
  <si>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</si>
  <si>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</si>
  <si>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</si>
  <si>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</t>
  </si>
  <si>
    <t>Adeudos de Ejercicios Fiscales Anteriores (ADEFAS)</t>
  </si>
  <si>
    <t>Total del Gasto</t>
  </si>
  <si>
    <t>RFC:</t>
  </si>
  <si>
    <t>FECHA: BALANZA DE COMPROBACIÓN DE JULIO 2017</t>
  </si>
  <si>
    <t xml:space="preserve">                 </t>
  </si>
  <si>
    <t xml:space="preserve">                                        </t>
  </si>
  <si>
    <t>CUENTA</t>
  </si>
  <si>
    <t>NOMBRE DE LA CUENTA</t>
  </si>
  <si>
    <t>SALDO INICIAL</t>
  </si>
  <si>
    <t>CARGOS</t>
  </si>
  <si>
    <t>ABONOS</t>
  </si>
  <si>
    <t>SALDO FINAL</t>
  </si>
  <si>
    <t>ACTIVO</t>
  </si>
  <si>
    <t>ACTIVO CIRCULANTE</t>
  </si>
  <si>
    <t xml:space="preserve">1.1.1            </t>
  </si>
  <si>
    <t>EFECTIVO Y EQUIVALENTES</t>
  </si>
  <si>
    <t xml:space="preserve">1.1.1.1          </t>
  </si>
  <si>
    <t>EFECTIVO</t>
  </si>
  <si>
    <t xml:space="preserve">1.1.1.1.1        </t>
  </si>
  <si>
    <t>CAJA</t>
  </si>
  <si>
    <t xml:space="preserve">1.1.1.1.1.1      </t>
  </si>
  <si>
    <t>CAJA DE RECURSOS FISCALES 2014-2018</t>
  </si>
  <si>
    <t xml:space="preserve">1.1.1.1.2        </t>
  </si>
  <si>
    <t>FONDOS FIJOS DE CAJA</t>
  </si>
  <si>
    <t xml:space="preserve">1.1.1.1.2.1      </t>
  </si>
  <si>
    <t>FONDO REVOLVENTE DE CAJA 2014-2018</t>
  </si>
  <si>
    <t xml:space="preserve">1.1.1.2          </t>
  </si>
  <si>
    <t>BANCOS/TESORERÍA</t>
  </si>
  <si>
    <t xml:space="preserve">1.1.1.2.1        </t>
  </si>
  <si>
    <t>BANCOS</t>
  </si>
  <si>
    <t xml:space="preserve">1.1.1.2.1.1      </t>
  </si>
  <si>
    <t>BANCOS PARTICIPACIONES</t>
  </si>
  <si>
    <t xml:space="preserve">1.1.1.2.1.1.1    </t>
  </si>
  <si>
    <t>CTA. 70072312919 BANAMEX PART. 2014-2018</t>
  </si>
  <si>
    <t xml:space="preserve">1.1.1.2.1.2      </t>
  </si>
  <si>
    <t>BANCOS RECURSOS PROPIOS</t>
  </si>
  <si>
    <t xml:space="preserve">1.1.1.2.1.2.1    </t>
  </si>
  <si>
    <t>CTA. 70072312927 BANAMEX RECURSOS FISCALES 2014-2018</t>
  </si>
  <si>
    <t xml:space="preserve">1.1.1.2.1.2.2    </t>
  </si>
  <si>
    <t>CTA. 0105753201 BBVA BANCOMER RECURSOS FISCALES</t>
  </si>
  <si>
    <t xml:space="preserve">1.1.1.2.1.2.3    </t>
  </si>
  <si>
    <t>CTA. 70108969340 BANAMEX HIPOTECA PREDIAL</t>
  </si>
  <si>
    <t xml:space="preserve">1.1.1.2.1.5      </t>
  </si>
  <si>
    <t>BANCOS CERESO</t>
  </si>
  <si>
    <t xml:space="preserve">1.1.1.2.1.5.1    </t>
  </si>
  <si>
    <t>CTA. 0195358167 BANCOMER CERESO 2014-18</t>
  </si>
  <si>
    <t xml:space="preserve">1.1.1.2.1.6      </t>
  </si>
  <si>
    <t>BANCOS FISM</t>
  </si>
  <si>
    <t xml:space="preserve">1.1.1.2.1.6.3    </t>
  </si>
  <si>
    <t>CTA. 0103691578 BBVA BANCOMER FISM 2016</t>
  </si>
  <si>
    <t xml:space="preserve">1.1.1.2.1.6.4    </t>
  </si>
  <si>
    <t>CTA. 0109955658 BBVA BANCOMER FISM 2017</t>
  </si>
  <si>
    <t xml:space="preserve">1.1.1.2.1.7      </t>
  </si>
  <si>
    <t>BANCOS FORTAMUN</t>
  </si>
  <si>
    <t xml:space="preserve">1.1.1.2.1.7.3    </t>
  </si>
  <si>
    <t>CTA. 0103691756 BBVA BANCOMER FORTAMUN 2016</t>
  </si>
  <si>
    <t xml:space="preserve">1.1.1.2.1.7.4    </t>
  </si>
  <si>
    <t>CTA. 0109955828 BBVA BANCOMER FORTAMUN 2017</t>
  </si>
  <si>
    <t xml:space="preserve">1.1.1.2.1.9      </t>
  </si>
  <si>
    <t>BANCOS HABITAT</t>
  </si>
  <si>
    <t xml:space="preserve">1.1.1.2.1.9.3    </t>
  </si>
  <si>
    <t>CTA. 0106903274 BBVA BANCOMER HABITAT 2016 FEDERAL</t>
  </si>
  <si>
    <t xml:space="preserve">1.1.1.2.1.25     </t>
  </si>
  <si>
    <t>ABONANDO EL CAMPO POBLANO</t>
  </si>
  <si>
    <t xml:space="preserve">1.1.1.2.1.25.1   </t>
  </si>
  <si>
    <t>CTA.0196421679 BBVA ABONANDO EL CAMPO PO</t>
  </si>
  <si>
    <t xml:space="preserve">1.1.1.2.1.27     </t>
  </si>
  <si>
    <t>BANCOS 2014-2018</t>
  </si>
  <si>
    <t xml:space="preserve">1.1.1.2.1.27.7   </t>
  </si>
  <si>
    <t>CTA. 70091239025 BANAMEX AHORRO HUEJOZIN</t>
  </si>
  <si>
    <t xml:space="preserve">1.1.1.2.1.27.8   </t>
  </si>
  <si>
    <t>CTA. 7995480355 BANMEX INVERSION HUEJOTZ</t>
  </si>
  <si>
    <t xml:space="preserve">1.1.1.2.1.27.11  </t>
  </si>
  <si>
    <t>CTA. 0100634336 BBVA BANCOMER  CONTINGENCIAS ECONOMICAS</t>
  </si>
  <si>
    <t xml:space="preserve">1.1.1.2.1.27.13  </t>
  </si>
  <si>
    <t>CTA. 0199162429 BBVA BANCOMER PDZP TLACOLIGIA XALMIMILULCO</t>
  </si>
  <si>
    <t xml:space="preserve">1.1.1.2.1.27.16  </t>
  </si>
  <si>
    <t>CTA. 0102843994 BBVA BANCOMER FOREMOBA</t>
  </si>
  <si>
    <t xml:space="preserve">1.1.1.2.1.27.19  </t>
  </si>
  <si>
    <t>CTA. 0108276587 BBVA BANCOMER FORTALECIMIENTO FINANCIERO PARA INVERSION</t>
  </si>
  <si>
    <t xml:space="preserve">1.1.1.2.1.27.22  </t>
  </si>
  <si>
    <t>CTA. 0109466460 BBVA BANCOMER FORTALECIMIENTO FINANCIERO PARA INVERSION CONVENIO 6</t>
  </si>
  <si>
    <t xml:space="preserve">1.1.1.2.1.27.23  </t>
  </si>
  <si>
    <t>CTA. 0109222634 BBVA BANCOMER PROGRAMAS REGIONALES 2016</t>
  </si>
  <si>
    <t xml:space="preserve">1.1.1.2.1.27.24  </t>
  </si>
  <si>
    <t>CTA. 0110237442 BBVA BANCOMER FORTASEG COPARTICIPACION</t>
  </si>
  <si>
    <t xml:space="preserve">1.1.1.2.1.27.25  </t>
  </si>
  <si>
    <t>CTA. 0110237426 BBVA BANCOMER FORTASEG</t>
  </si>
  <si>
    <t xml:space="preserve">1.1.1.2.1.27.26  </t>
  </si>
  <si>
    <t>CTA. 0108796882 BBVA BANCOMER ESTUFAS AHORRADORAS DE LEÑA 2017</t>
  </si>
  <si>
    <t xml:space="preserve">1.1.1.2.1.27.27  </t>
  </si>
  <si>
    <t>CTA. 70112292398 BANAMEX  FORTALECIMIENTO FINANCIERO PARA LA INVERSION 2017</t>
  </si>
  <si>
    <t xml:space="preserve">1.1.1.2.1.27.28  </t>
  </si>
  <si>
    <t>CTA. 70112646335 BANAMEX  PROGRAMAS REGIONALES 2017</t>
  </si>
  <si>
    <t xml:space="preserve">1.1.1.6          </t>
  </si>
  <si>
    <t>DEPÓSITOS DE FONDOS DE TERCEROS EN GARANTÍA Y/O ADMINISTRACIÓN</t>
  </si>
  <si>
    <t xml:space="preserve">1.1.1.6.1        </t>
  </si>
  <si>
    <t>DEPÓSITOS EN GARANTÍA</t>
  </si>
  <si>
    <t xml:space="preserve">1.1.1.6.1.1      </t>
  </si>
  <si>
    <t>DEPOSITOS EN GARANTÍA</t>
  </si>
  <si>
    <t xml:space="preserve">1.1.2            </t>
  </si>
  <si>
    <t>DERECHOS A RECIBIR EFECTIVO O EQUIVALENTES</t>
  </si>
  <si>
    <t xml:space="preserve">1.1.2.2          </t>
  </si>
  <si>
    <t>CUENTAS POR COBRAR A CORTO PLAZO</t>
  </si>
  <si>
    <t xml:space="preserve">1.1.2.2.3        </t>
  </si>
  <si>
    <t>CUENTAS POR COBRAR A LA FEDERACIÓN</t>
  </si>
  <si>
    <t xml:space="preserve">1.1.2.2.4        </t>
  </si>
  <si>
    <t>CUENTAS POR COBRAR A ENTIDADES FEDERATIVAS Y MUNICIPIOS</t>
  </si>
  <si>
    <t xml:space="preserve">1.1.2.2.9        </t>
  </si>
  <si>
    <t>OTRAS CUENTAS POR COBRAR</t>
  </si>
  <si>
    <t xml:space="preserve">1.1.2.3          </t>
  </si>
  <si>
    <t>DEUDORES DIVERSOS POR COBRAR A CORTO PLAZO</t>
  </si>
  <si>
    <t xml:space="preserve">1.1.2.3.1        </t>
  </si>
  <si>
    <t>GASTOS A COMPROBAR Y PENDIENTES DE APLICAR</t>
  </si>
  <si>
    <t xml:space="preserve">1.1.2.3.2        </t>
  </si>
  <si>
    <t>SUBSIDIO PARA EL EMPLEO. COB. INDEB. DE NÓM. Y CHE. DEV.</t>
  </si>
  <si>
    <t xml:space="preserve">1.1.2.3.9        </t>
  </si>
  <si>
    <t>FUNCIONARIOS Y EMPLEADOS</t>
  </si>
  <si>
    <t xml:space="preserve">1.1.2.4          </t>
  </si>
  <si>
    <t>INGRESOS POR RECUPERAR A CORTO PLAZO</t>
  </si>
  <si>
    <t xml:space="preserve">1.1.2.4.1        </t>
  </si>
  <si>
    <t>CONTRIBUCIONES A COBRAR</t>
  </si>
  <si>
    <t xml:space="preserve">1.1.2.4.3        </t>
  </si>
  <si>
    <t>DERECHOS POR COBRAR</t>
  </si>
  <si>
    <t xml:space="preserve">1.1.2.4.4        </t>
  </si>
  <si>
    <t>PRODUCTOS POR COBRAR</t>
  </si>
  <si>
    <t xml:space="preserve">1.1.2.4.5        </t>
  </si>
  <si>
    <t>APROVECHAMIENTOS POR COBRAR</t>
  </si>
  <si>
    <t xml:space="preserve">1.1.2.4.8        </t>
  </si>
  <si>
    <t>DEUDORES MOROSOS POR COBRAR POR INCUMPLIMIENTOS FISCALES</t>
  </si>
  <si>
    <t xml:space="preserve">1.1.2.5          </t>
  </si>
  <si>
    <t>DEUDORES POR ANTICIPOS DE TESORERÍA A CORTO PLAZO</t>
  </si>
  <si>
    <t xml:space="preserve">1.1.3            </t>
  </si>
  <si>
    <t>DERECHOS A RECIBIR BIENES O SERVICIOS</t>
  </si>
  <si>
    <t xml:space="preserve">1.1.3.1          </t>
  </si>
  <si>
    <t>ANTICIPO A PROVEEDORES POR  ADQUISICIÓN DE BIENES Y PRESTACIÓN DE SERVICIOS A CORTO PLAZO</t>
  </si>
  <si>
    <t xml:space="preserve">1.1.3.4          </t>
  </si>
  <si>
    <t>ANTICIPO A CONTRATISTAS POR OBRAS PÚBLICAS A CORTO PLAZO</t>
  </si>
  <si>
    <t>ACTIVO NO CIRCULANTE</t>
  </si>
  <si>
    <t xml:space="preserve">1.2.3            </t>
  </si>
  <si>
    <t>BIENES INMUEBLES, INFRAESTRUCTURA Y CONSTRUCCIONES EN PROCESO</t>
  </si>
  <si>
    <t xml:space="preserve">1.2.3.1          </t>
  </si>
  <si>
    <t>TERRENOS</t>
  </si>
  <si>
    <t xml:space="preserve">1.2.3.3          </t>
  </si>
  <si>
    <t>EDIFICIOS NO HABITACIONALES</t>
  </si>
  <si>
    <t xml:space="preserve">1.2.3.5          </t>
  </si>
  <si>
    <t>CONSTRUCCIONES EN PROCESO EN BIENES DE DOMINIO PÚBLICO</t>
  </si>
  <si>
    <t xml:space="preserve">1.2.3.5.1        </t>
  </si>
  <si>
    <t>EDIFICACIÓN HABITACIONAL EN PROCESO</t>
  </si>
  <si>
    <t xml:space="preserve">1.2.3.5.2        </t>
  </si>
  <si>
    <t>EDIFICACIÓN NO HABITACIONAL EN PROCESO</t>
  </si>
  <si>
    <t xml:space="preserve">1.2.3.5.3        </t>
  </si>
  <si>
    <t>CONST. DE OBRAS PARA EL ABASTECIMIENTO DE AGUA, ELECTRICIDAD Y TELECOMUNICACIONES EN PROCESO</t>
  </si>
  <si>
    <t xml:space="preserve">1.2.3.5.4        </t>
  </si>
  <si>
    <t>DIVISIÓN DE TERRENOS Y CONSTRUCCIÓN DE OBRAS DE URBANIZACIÓN EN PROCESO</t>
  </si>
  <si>
    <t xml:space="preserve">1.2.3.5.5        </t>
  </si>
  <si>
    <t>CONSTRUCCIÓN DE VÍAS DE COMUNICACIÓN EN PROCESO</t>
  </si>
  <si>
    <t xml:space="preserve">1.2.3.5.6        </t>
  </si>
  <si>
    <t>OTRAS CONSTRUCCIONES DE INGENIERÍA CIVIL U OBRA PESADA EN PROCESO</t>
  </si>
  <si>
    <t xml:space="preserve">1.2.3.6          </t>
  </si>
  <si>
    <t>CONSTRUCCIONES EN PROCESO EN BIENES PROPIOS</t>
  </si>
  <si>
    <t xml:space="preserve">1.2.3.6.2        </t>
  </si>
  <si>
    <t xml:space="preserve">1.2.3.6.4        </t>
  </si>
  <si>
    <t xml:space="preserve">1.2.4            </t>
  </si>
  <si>
    <t>BIENES MUEBLES</t>
  </si>
  <si>
    <t xml:space="preserve">1.2.4.1          </t>
  </si>
  <si>
    <t>MOBILIARIO Y EQUIPO DE ADMINISTRACIÓN</t>
  </si>
  <si>
    <t xml:space="preserve">1.2.4.1.1        </t>
  </si>
  <si>
    <t>MUEBLES DE OFICINA Y ESTANTERÍA</t>
  </si>
  <si>
    <t xml:space="preserve">1.2.4.1.2        </t>
  </si>
  <si>
    <t>MUEBLES, EXCEPTO DE OFICINA Y ESTANTERÍA</t>
  </si>
  <si>
    <t xml:space="preserve">1.2.4.1.3        </t>
  </si>
  <si>
    <t>EQUIPO DE CÓMPUTO Y DE TECNOLOGÍAS DE LA INFORMACIÓN</t>
  </si>
  <si>
    <t xml:space="preserve">1.2.4.1.9        </t>
  </si>
  <si>
    <t>OTROS MOBILIARIOS Y EQUIPOS DE ADMINISTRACIÓN</t>
  </si>
  <si>
    <t xml:space="preserve">1.2.4.2          </t>
  </si>
  <si>
    <t>MOBILIARIO Y EQUIPO EDUCACIONAL Y RECREATIVO</t>
  </si>
  <si>
    <t xml:space="preserve">1.2.4.2.1        </t>
  </si>
  <si>
    <t>EQUIPOS Y APARATOS AUDIOVISUALES</t>
  </si>
  <si>
    <t xml:space="preserve">1.2.4.2.3        </t>
  </si>
  <si>
    <t>CÁMARAS FOTOGRÁFICAS Y DE VIDEO</t>
  </si>
  <si>
    <t xml:space="preserve">1.2.4.2.9        </t>
  </si>
  <si>
    <t>OTRO MOBILIARIO Y EQUIPO EDUCACIONAL Y RECREATIVO</t>
  </si>
  <si>
    <t xml:space="preserve">1.2.4.4          </t>
  </si>
  <si>
    <t>VEHÍCULOS Y EQUIPO DE TRANSPORTE</t>
  </si>
  <si>
    <t xml:space="preserve">1.2.4.4.1        </t>
  </si>
  <si>
    <t>AUTOMÓVILES Y EQUIPO TERRESTRE</t>
  </si>
  <si>
    <t xml:space="preserve">1.2.4.4.9        </t>
  </si>
  <si>
    <t>OTROS EQUIPOS DE TRANSPORTE</t>
  </si>
  <si>
    <t xml:space="preserve">1.2.4.5          </t>
  </si>
  <si>
    <t>EQUIPO DE DEFENSA Y SEGURIDAD</t>
  </si>
  <si>
    <t xml:space="preserve">1.2.4.6          </t>
  </si>
  <si>
    <t>MAQUINARIA, OTROS EQUIPOS Y HERRAMIENTAS</t>
  </si>
  <si>
    <t xml:space="preserve">1.2.4.6.4        </t>
  </si>
  <si>
    <t>SISTEMAS DE AIRE ACONDICIONADO, CALEFACCIÓN Y DE REFRIGERACIÓN INDUSTRIAL Y COMERCIAL</t>
  </si>
  <si>
    <t xml:space="preserve">1.2.4.6.5        </t>
  </si>
  <si>
    <t>EQUIPO DE COMUNICACIÓN Y TELECOMUNICACIÓN</t>
  </si>
  <si>
    <t xml:space="preserve">1.2.4.6.7        </t>
  </si>
  <si>
    <t>HERRAMIENTAS Y MÁQUINAS-HERRAMIENTA</t>
  </si>
  <si>
    <t xml:space="preserve">1.2.4.7          </t>
  </si>
  <si>
    <t>COLECCIONES, OBRAS DE ARTE Y OBJETOS VALIOSOS</t>
  </si>
  <si>
    <t xml:space="preserve">1.2.4.7.1        </t>
  </si>
  <si>
    <t>BIENES ARTÍSTICOS, CULTURALES Y CIENTÍFICOS</t>
  </si>
  <si>
    <t xml:space="preserve">1.2.4.7.1.1      </t>
  </si>
  <si>
    <t>OBRAS DE ARTE</t>
  </si>
  <si>
    <t xml:space="preserve">1.2.5            </t>
  </si>
  <si>
    <t>ACTIVOS INTANGIBLES</t>
  </si>
  <si>
    <t xml:space="preserve">1.2.5.1          </t>
  </si>
  <si>
    <t>SOFTWARE</t>
  </si>
  <si>
    <t xml:space="preserve">1.2.5.3          </t>
  </si>
  <si>
    <t>CONCESIONES Y FRANQUICIAS</t>
  </si>
  <si>
    <t xml:space="preserve">1.2.5.3.2        </t>
  </si>
  <si>
    <t>FRANQUICIAS</t>
  </si>
  <si>
    <t xml:space="preserve">1.2.5.4          </t>
  </si>
  <si>
    <t>LICENCIAS</t>
  </si>
  <si>
    <t xml:space="preserve">1.2.5.4.1        </t>
  </si>
  <si>
    <t>LICENCIAS INFORMÁTICAS E INTELECTUALES</t>
  </si>
  <si>
    <t xml:space="preserve">1.2.6            </t>
  </si>
  <si>
    <t>DEPRECIACIÓN, DETERIORO Y AMORTIZACIÓN ACUMULADA DE BIENES</t>
  </si>
  <si>
    <t xml:space="preserve">1.2.6.1          </t>
  </si>
  <si>
    <t>DEPRECIACIÓN ACUMULADA DE BIENES INMUEBLES</t>
  </si>
  <si>
    <t xml:space="preserve">1.2.6.1.2        </t>
  </si>
  <si>
    <t>DEPRECIACIÓN ACUMULADA DE EDIFICIOS NO RESIDENCIALES</t>
  </si>
  <si>
    <t xml:space="preserve">1.2.6.3          </t>
  </si>
  <si>
    <t>DEPRECIACIÓN ACUMULADA DE BIENES MUEBLES</t>
  </si>
  <si>
    <t xml:space="preserve">1.2.6.3.1        </t>
  </si>
  <si>
    <t>DEPRECIACIÓN ACUMULADA DE MOBILIARIO Y EQUIPO DE ADMINISTRACIÓN</t>
  </si>
  <si>
    <t xml:space="preserve">1.2.6.3.1.1      </t>
  </si>
  <si>
    <t xml:space="preserve">1.2.6.3.1.2      </t>
  </si>
  <si>
    <t>MUEBLES EXCEPTO DE OFICINA Y ESTANTERÍA</t>
  </si>
  <si>
    <t xml:space="preserve">1.2.6.3.1.3      </t>
  </si>
  <si>
    <t>EQUIPO DE CÓMPUTO Y DE TECNOLOGÍA DE LA INFORMACIÓN</t>
  </si>
  <si>
    <t xml:space="preserve">1.2.6.3.1.4      </t>
  </si>
  <si>
    <t xml:space="preserve">1.2.6.3.2        </t>
  </si>
  <si>
    <t>DEPRECIACIÓN ACUMULADA DE MOBILIARIO Y EQUIPO EDUCACIONAL Y RECREATIVO</t>
  </si>
  <si>
    <t xml:space="preserve">1.2.6.3.2.1      </t>
  </si>
  <si>
    <t xml:space="preserve">1.2.6.3.2.3      </t>
  </si>
  <si>
    <t>CÁMARAS FOTOGRÁFICOS Y DE VIDEO</t>
  </si>
  <si>
    <t xml:space="preserve">1.2.6.3.4        </t>
  </si>
  <si>
    <t>DEPRECIACIÓN ACUMULADA DE EQUIPO DE TRANSPORTE</t>
  </si>
  <si>
    <t xml:space="preserve">1.2.6.3.4.1      </t>
  </si>
  <si>
    <t>VEHÍCULOS Y EQUIPO TERRESTRE</t>
  </si>
  <si>
    <t xml:space="preserve">1.2.6.3.4.6      </t>
  </si>
  <si>
    <t xml:space="preserve">1.2.6.3.5        </t>
  </si>
  <si>
    <t>DEPRECIACIÓN ACUMULADA DE EQUIPO DE DEFENSA Y SEGURIDAD</t>
  </si>
  <si>
    <t xml:space="preserve">1.2.6.3.6        </t>
  </si>
  <si>
    <t>DEPRECIACIÓN ACUMULADA DE MAQUINARIA, OTRO EQUIPO Y HERRAMIENTAS</t>
  </si>
  <si>
    <t xml:space="preserve">1.2.6.3.6.5      </t>
  </si>
  <si>
    <t>EQUIPO COMUNICACIÓN Y TELECOMUNICACIÓN</t>
  </si>
  <si>
    <t xml:space="preserve">1.2.6.3.6.7      </t>
  </si>
  <si>
    <t>HERRAMIENTAS Y MÁQUINAS - HERRAMIENTAS</t>
  </si>
  <si>
    <t>PASIVO</t>
  </si>
  <si>
    <t>PASIVO CIRCULANTE</t>
  </si>
  <si>
    <t>2.1.1</t>
  </si>
  <si>
    <t>CUENTAS POR PAGAR A CORTO PLAZO</t>
  </si>
  <si>
    <t>2.1.1.1</t>
  </si>
  <si>
    <t>SERVICIOS PERSONALES POR PAGAR A CORTO PLAZO</t>
  </si>
  <si>
    <t xml:space="preserve">2.1.1.1.1        </t>
  </si>
  <si>
    <t>REMUNERACIÓN POR PAGAR AL PERSONAL DE CARÁCTER PERMANENTE A CORTO PLAZO</t>
  </si>
  <si>
    <t xml:space="preserve">2.1.1.1.3        </t>
  </si>
  <si>
    <t>REMUNERACIÓN ADICIONALES Y ESPECIALES POR PAGAR A CORTO PLAZO</t>
  </si>
  <si>
    <t xml:space="preserve">2.1.1.1.5        </t>
  </si>
  <si>
    <t>OTRAS PRESTACIONES SOCIALES Y ECONÓMICAS POR PAGAR A CORTO PLAZO</t>
  </si>
  <si>
    <t xml:space="preserve">2.1.1.2          </t>
  </si>
  <si>
    <t>PROVEEDORES POR PAGAR A CORTO PLAZO</t>
  </si>
  <si>
    <t xml:space="preserve">2.1.1.2.1        </t>
  </si>
  <si>
    <t>DEUDAS POR ADQUISICIÓN DE BIENES Y CONTRATACIÓN DE SERVICIOS POR PAGAR A CORTO PLAZO</t>
  </si>
  <si>
    <t xml:space="preserve">2.1.1.3          </t>
  </si>
  <si>
    <t>CONTRATISTAS POR OBRAS PÚBLICAS POR PAGAR A CORTO PLAZO</t>
  </si>
  <si>
    <t xml:space="preserve">2.1.1.4          </t>
  </si>
  <si>
    <t>PARTICIPACIONES Y APORTACIONES POR PAGAR A CORTO PLAZO</t>
  </si>
  <si>
    <t xml:space="preserve">2.1.1.4.3        </t>
  </si>
  <si>
    <t>CONVENIOS POR PAGAR A CORTO PLAZO</t>
  </si>
  <si>
    <t xml:space="preserve">2.1.1.5          </t>
  </si>
  <si>
    <t>TRANSFERENCIAS OTORGADAS POR PAGAR A CORTO PLAZO</t>
  </si>
  <si>
    <t xml:space="preserve">2.1.1.5.5        </t>
  </si>
  <si>
    <t>SUBSIDIOS Y SUBVENCIONES</t>
  </si>
  <si>
    <t xml:space="preserve">2.1.1.5.6        </t>
  </si>
  <si>
    <t>AYUDAS SOCIALES</t>
  </si>
  <si>
    <t xml:space="preserve">2.1.1.7          </t>
  </si>
  <si>
    <t>RETENCIONES Y CONTRIBUCIONES POR PAGAR A CORTO PLAZO</t>
  </si>
  <si>
    <t xml:space="preserve">2.1.1.7.1        </t>
  </si>
  <si>
    <t>RETENCIONES DE IMPUESTOS POR PAGAR A CORTO PLAZO</t>
  </si>
  <si>
    <t xml:space="preserve">2.1.1.7.1.1      </t>
  </si>
  <si>
    <t>I.S.R. RETENCIÓN POR HONORARIOS</t>
  </si>
  <si>
    <t xml:space="preserve">2.1.1.7.1.2      </t>
  </si>
  <si>
    <t>I.S.R. RETENCIÓN POR ARRENDAMIENTO</t>
  </si>
  <si>
    <t xml:space="preserve">2.1.1.7.1.3      </t>
  </si>
  <si>
    <t>I.S.R. RETENIDO POR SUELDOS Y SALARIOS</t>
  </si>
  <si>
    <t xml:space="preserve">2.1.1.7.1.8      </t>
  </si>
  <si>
    <t>5 AL MILLAR</t>
  </si>
  <si>
    <t xml:space="preserve">2.1.1.9          </t>
  </si>
  <si>
    <t>OTRAS CUENTAS POR PAGAR A CORTO PLAZO</t>
  </si>
  <si>
    <t xml:space="preserve">2.1.1.9.1        </t>
  </si>
  <si>
    <t>FONDOS ROTATORIOS POR COMPROBAR A CORTO PLAZO</t>
  </si>
  <si>
    <t xml:space="preserve">2.1.1.9.9        </t>
  </si>
  <si>
    <t xml:space="preserve">2.1.9            </t>
  </si>
  <si>
    <t>OTROS PASIVOS A CORTO PLAZO</t>
  </si>
  <si>
    <t xml:space="preserve">2.1.9.1          </t>
  </si>
  <si>
    <t>INGRESOS POR CLASIFICAR</t>
  </si>
  <si>
    <t>HACIENDA PÚBLICA/PATRIMONIO</t>
  </si>
  <si>
    <t>HACIENDA PÚBLICA/PATRIMONIO CONTRIBUIDO</t>
  </si>
  <si>
    <t xml:space="preserve">3.1.1            </t>
  </si>
  <si>
    <t>APORTACIONES</t>
  </si>
  <si>
    <t xml:space="preserve">3.1.1.1          </t>
  </si>
  <si>
    <t>HACIENDA PÚBLICA/PATRIMONIO GENERADO</t>
  </si>
  <si>
    <t xml:space="preserve">3.2.2            </t>
  </si>
  <si>
    <t>RESULTADOS DE EJERCICIOS ANTERIORES</t>
  </si>
  <si>
    <t xml:space="preserve">3.2.2.1          </t>
  </si>
  <si>
    <t xml:space="preserve">3.2.5            </t>
  </si>
  <si>
    <t>RECTIFICACIONES DE RESULTADOS DE EJERCICIOS ANTERIORES</t>
  </si>
  <si>
    <t xml:space="preserve">3.2.5.2          </t>
  </si>
  <si>
    <t>CAMBIOS POR ERRORES CONTABLES</t>
  </si>
  <si>
    <t>INGRESOS Y OTROS BENEFICIOS</t>
  </si>
  <si>
    <t>INGRESOS DE GESTIÓN</t>
  </si>
  <si>
    <t xml:space="preserve">4.1.1            </t>
  </si>
  <si>
    <t>IMPUESTOS</t>
  </si>
  <si>
    <t xml:space="preserve">4.1.1.2          </t>
  </si>
  <si>
    <t>IMPUESTOS SOBRE EL PATRIMONIO</t>
  </si>
  <si>
    <t xml:space="preserve">4.1.1.2.1        </t>
  </si>
  <si>
    <t>PREDIAL</t>
  </si>
  <si>
    <t xml:space="preserve">4.1.1.2.1.1      </t>
  </si>
  <si>
    <t>PREDIAL URBANOS</t>
  </si>
  <si>
    <t xml:space="preserve">4.1.1.2.1.2      </t>
  </si>
  <si>
    <t>PREDIAL RÚSTICOS</t>
  </si>
  <si>
    <t xml:space="preserve">4.1.1.2.1.5      </t>
  </si>
  <si>
    <t>PREDIAL REZAGOS</t>
  </si>
  <si>
    <t xml:space="preserve">4.1.1.2.2        </t>
  </si>
  <si>
    <t>ADQUISICIÓN DE BIENES INMUEBLES</t>
  </si>
  <si>
    <t xml:space="preserve">4.1.1.2.2.1      </t>
  </si>
  <si>
    <t>ISABI</t>
  </si>
  <si>
    <t xml:space="preserve">4.1.1.7          </t>
  </si>
  <si>
    <t>ACCESORIOS DE IMPUESTOS</t>
  </si>
  <si>
    <t xml:space="preserve">4.1.1.7.1        </t>
  </si>
  <si>
    <t>ACTULIZACIONES</t>
  </si>
  <si>
    <t xml:space="preserve">4.1.1.7.2        </t>
  </si>
  <si>
    <t>RECARGOS</t>
  </si>
  <si>
    <t xml:space="preserve">4.1.1.7.3        </t>
  </si>
  <si>
    <t>GASTOS DE NOFICACION</t>
  </si>
  <si>
    <t xml:space="preserve">4.1.1.7.4        </t>
  </si>
  <si>
    <t>MULTAS</t>
  </si>
  <si>
    <t xml:space="preserve">4.1.1.7.5        </t>
  </si>
  <si>
    <t>ACTULIZACIONES ISABI</t>
  </si>
  <si>
    <t xml:space="preserve">4.1.1.7.6        </t>
  </si>
  <si>
    <t>RECARGOS ISABI</t>
  </si>
  <si>
    <t xml:space="preserve">4.1.4            </t>
  </si>
  <si>
    <t>DERECHOS</t>
  </si>
  <si>
    <t xml:space="preserve">4.1.4.1          </t>
  </si>
  <si>
    <t>DERECHOS POR EL USO, GOCE, APROVECHAMIENTO O EXPLOTACIÓN DE BIENES DE DOMINIO PÚBLICO</t>
  </si>
  <si>
    <t xml:space="preserve">4.1.4.1.2        </t>
  </si>
  <si>
    <t>PANTEONES</t>
  </si>
  <si>
    <t xml:space="preserve">4.1.4.1.2.1      </t>
  </si>
  <si>
    <t>TRASLADO DE CADÁVERES FUERA DEL MUNICIPIO</t>
  </si>
  <si>
    <t xml:space="preserve">4.1.4.1.2.6      </t>
  </si>
  <si>
    <t>INHUMACIÓN</t>
  </si>
  <si>
    <t xml:space="preserve">4.1.4.1.2.13     </t>
  </si>
  <si>
    <t>CONSTRUCCIÓN O REPARACIÓN DE MONUMENTOS</t>
  </si>
  <si>
    <t xml:space="preserve">4.1.4.1.2.21     </t>
  </si>
  <si>
    <t>OTROS CONCEPTOS DE PANTEONES</t>
  </si>
  <si>
    <t xml:space="preserve">4.1.4.3          </t>
  </si>
  <si>
    <t>DERECHOS POR PRESTACIÓN DE SERVICIOS</t>
  </si>
  <si>
    <t xml:space="preserve">4.1.4.3.1        </t>
  </si>
  <si>
    <t>ALUMBRADO PÚBLICO</t>
  </si>
  <si>
    <t xml:space="preserve">4.1.4.3.2        </t>
  </si>
  <si>
    <t>ASEO PÚBLICO</t>
  </si>
  <si>
    <t xml:space="preserve">4.1.4.3.2.3      </t>
  </si>
  <si>
    <t>RECOLECCIÓN DE BASURA EN CASA-HABITACIÓN</t>
  </si>
  <si>
    <t xml:space="preserve">4.1.4.3.4        </t>
  </si>
  <si>
    <t>CERTIFICACIONES, CONSTANCIAS Y LEGALIZACIONES</t>
  </si>
  <si>
    <t xml:space="preserve">4.1.4.3.4.2      </t>
  </si>
  <si>
    <t>EXPEDICIÓN DE CERTIF. DE RESIDENCIA, ORIGEN, DEP. ECONÓMICA, DE SIT. FISCAL  Y DE MORADA CONYUGAL</t>
  </si>
  <si>
    <t xml:space="preserve">4.1.4.3.4.5      </t>
  </si>
  <si>
    <t>OTRAS CERTIFICACIONES Y CONSTANCIAS</t>
  </si>
  <si>
    <t xml:space="preserve">4.1.4.3.5        </t>
  </si>
  <si>
    <t>LICENCIAS Y PERMISOS</t>
  </si>
  <si>
    <t xml:space="preserve">4.1.4.3.5.1      </t>
  </si>
  <si>
    <t>PERMISOS DE CONSTRUCCIÓN, RECONSTRUCCIÓN Y AMPLIACIÓN DE INMUEBLES</t>
  </si>
  <si>
    <t xml:space="preserve">4.1.4.3.5.4      </t>
  </si>
  <si>
    <t>ASIGNACIÓN DE NÚMERO OFICIAL A PREDIOS</t>
  </si>
  <si>
    <t xml:space="preserve">4.1.4.3.5.5      </t>
  </si>
  <si>
    <t>ALINEACIÓN Y USO DE SUELO</t>
  </si>
  <si>
    <t xml:space="preserve">4.1.4.3.5.7      </t>
  </si>
  <si>
    <t>RETIRO DE SELLO DE OBRA SUSPENDIDA</t>
  </si>
  <si>
    <t xml:space="preserve">4.1.4.3.5.12     </t>
  </si>
  <si>
    <t>OTROS CONCEPTOS DE PERMISOS EN MATERIA DE CONSTRUCCIÓN</t>
  </si>
  <si>
    <t xml:space="preserve">4.1.4.3.5.20     </t>
  </si>
  <si>
    <t>OTROS CONCEPTOS DE LICENCIAS Y REFRENDOS DE FUNC., COMERCIAL, INDUSTRIAL Y DE SERVICIOS</t>
  </si>
  <si>
    <t xml:space="preserve">4.1.4.3.5.21     </t>
  </si>
  <si>
    <t>PERMISOS PARA ANUNCIOS Y PUBLICIDAD DE PARED, ADOSADOS O AZOTEAS</t>
  </si>
  <si>
    <t xml:space="preserve">4.1.4.3.5.23     </t>
  </si>
  <si>
    <t>PERMISOS PARA ANUNCIOS Y PUBLICIDAD DE ANUNCIOS COLOCADOS</t>
  </si>
  <si>
    <t xml:space="preserve">4.1.4.3.7        </t>
  </si>
  <si>
    <t>REGISTRO CIVIL</t>
  </si>
  <si>
    <t xml:space="preserve">4.1.4.3.7.4      </t>
  </si>
  <si>
    <t>OTROS CONCEPTOS DE REGISTRO CIVIL</t>
  </si>
  <si>
    <t xml:space="preserve">4.1.4.3.9        </t>
  </si>
  <si>
    <t>TRÁNSITO Y VIALIDAD</t>
  </si>
  <si>
    <t xml:space="preserve">4.1.4.3.9.1      </t>
  </si>
  <si>
    <t>PERMISO PROVISIONAL PARA CARGA Y DESCARGA</t>
  </si>
  <si>
    <t xml:space="preserve">4.1.4.3.11       </t>
  </si>
  <si>
    <t>CATASTRO MUNICIPAL</t>
  </si>
  <si>
    <t xml:space="preserve">4.1.4.3.11.1     </t>
  </si>
  <si>
    <t>ELABORACION Y EXPEDICION DE AVALUO CATASTRAL</t>
  </si>
  <si>
    <t xml:space="preserve">4.1.4.3.11.2     </t>
  </si>
  <si>
    <t>LOTIFICACION Y RELOTIFICACION DE TERRENOS</t>
  </si>
  <si>
    <t xml:space="preserve">4.1.4.3.11.3     </t>
  </si>
  <si>
    <t>REGISTRO LOCAL COMERCIAL O DEPARTAMENTO EN CONDOMINIO</t>
  </si>
  <si>
    <t xml:space="preserve">4.1.4.3.11.4     </t>
  </si>
  <si>
    <t>REGISTRO DE PROPIEDAD EN CONDOMINIO</t>
  </si>
  <si>
    <t xml:space="preserve">4.1.4.3.11.5     </t>
  </si>
  <si>
    <t>INSCRIPCION DE PREDIOS</t>
  </si>
  <si>
    <t xml:space="preserve">4.1.4.3.11.6     </t>
  </si>
  <si>
    <t>EXPEDICION DE COPIAS SIMPLES</t>
  </si>
  <si>
    <t xml:space="preserve">4.1.4.3.11.8     </t>
  </si>
  <si>
    <t>INSPECCION CATASTRAL</t>
  </si>
  <si>
    <t xml:space="preserve">4.1.4.3.11.9     </t>
  </si>
  <si>
    <t>REGISTRO DE INSCRIPCION</t>
  </si>
  <si>
    <t xml:space="preserve">4.1.4.3.12       </t>
  </si>
  <si>
    <t>DEREHOS POR LOS SERVICIOS PRESTADOS POR LA TESORERIA MUNICIPAL</t>
  </si>
  <si>
    <t xml:space="preserve">4.1.4.3.12.1     </t>
  </si>
  <si>
    <t>DEREHOS POR TRASLADO DE DOMINIO</t>
  </si>
  <si>
    <t xml:space="preserve">4.1.4.3.12.2     </t>
  </si>
  <si>
    <t>INSCRIPCION AL PADRON DE PROVEEDORES</t>
  </si>
  <si>
    <t xml:space="preserve">4.1.4.3.12.3     </t>
  </si>
  <si>
    <t>INSCRIPCION AL PADRON DE CONTRATISTAS</t>
  </si>
  <si>
    <t xml:space="preserve">4.1.4.3.12.4     </t>
  </si>
  <si>
    <t>REFREDO PROVEEDORES</t>
  </si>
  <si>
    <t xml:space="preserve">4.1.4.3.12.5     </t>
  </si>
  <si>
    <t>REFRENDO CONTRATISTAS</t>
  </si>
  <si>
    <t xml:space="preserve">4.1.5            </t>
  </si>
  <si>
    <t>PRODUCTOS DE TIPO CORRIENTE</t>
  </si>
  <si>
    <t xml:space="preserve">4.1.5.1          </t>
  </si>
  <si>
    <t>PRODUCTOS DERIVADOS DEL USO Y APROVECHAMIENTO DE BIENES NO SUJETOS A RÉGIMEN DE DOMINIO PÚBLICO</t>
  </si>
  <si>
    <t xml:space="preserve">4.1.5.1.1        </t>
  </si>
  <si>
    <t>ESPACIOS EN MERCADOS MUNICIPALES</t>
  </si>
  <si>
    <t xml:space="preserve">4.1.5.1.4        </t>
  </si>
  <si>
    <t>ESPACIOS TEMPORALES EN ÁREAS MUNICIPALES</t>
  </si>
  <si>
    <t xml:space="preserve">4.1.5.1.7        </t>
  </si>
  <si>
    <t>ESTACIONAMIENTO DE VEHÍCULOS VÍA PÚBLICA</t>
  </si>
  <si>
    <t xml:space="preserve">4.1.5.1.8        </t>
  </si>
  <si>
    <t>VENTA DE FORMATOS OFICIALES</t>
  </si>
  <si>
    <t xml:space="preserve">4.1.5.9          </t>
  </si>
  <si>
    <t>OTROS PRODUCTOS QUE GENERAN INGRESOS CORRIENTES</t>
  </si>
  <si>
    <t xml:space="preserve">4.1.5.9.4        </t>
  </si>
  <si>
    <t>OTROS</t>
  </si>
  <si>
    <t xml:space="preserve">4.1.6            </t>
  </si>
  <si>
    <t>APROVECHAMIENTOS DE TIPO CORRIENTE</t>
  </si>
  <si>
    <t xml:space="preserve">4.1.6.2          </t>
  </si>
  <si>
    <t>PARTICIPACIONES, APORTACIONES, TRANSFERENCIAS, ASIGNACIONES, SUBSIDIOS Y OTRAS AYUDAS</t>
  </si>
  <si>
    <t xml:space="preserve">4.2.1            </t>
  </si>
  <si>
    <t>PARTICIPACIONES Y APORTACIONES</t>
  </si>
  <si>
    <t xml:space="preserve">4.2.1.1          </t>
  </si>
  <si>
    <t>PARTICIPACIONES</t>
  </si>
  <si>
    <t xml:space="preserve">4.2.1.1.1        </t>
  </si>
  <si>
    <t>FONDO DE DESARROLLO MUNICIPAL</t>
  </si>
  <si>
    <t xml:space="preserve">4.2.1.1.2        </t>
  </si>
  <si>
    <t>FONDO PARA INCENTIVAR Y ESTIMULAR LA RECAUDACIÓN MUNICIPAL</t>
  </si>
  <si>
    <t xml:space="preserve">4.2.1.1.3        </t>
  </si>
  <si>
    <t>CONTRIBUCIONES MUNICIPALES COORDINADAS</t>
  </si>
  <si>
    <t xml:space="preserve">4.2.1.1.4        </t>
  </si>
  <si>
    <t>FONDOS PARTICIPABLES</t>
  </si>
  <si>
    <t xml:space="preserve">4.2.1.1.5        </t>
  </si>
  <si>
    <t>FONDO DE COMPENSACIÓN</t>
  </si>
  <si>
    <t xml:space="preserve">4.2.1.1.6        </t>
  </si>
  <si>
    <t>FONDO DE FISCALIZACIÓN</t>
  </si>
  <si>
    <t xml:space="preserve">4.2.1.1.7        </t>
  </si>
  <si>
    <t>FONDO MUNICIPAL DEL IMPUESTO A LA VENTA DE GASOLINAS Y DIESEL</t>
  </si>
  <si>
    <t xml:space="preserve">4.2.1.2          </t>
  </si>
  <si>
    <t xml:space="preserve">4.2.1.2.1        </t>
  </si>
  <si>
    <t>FISM-DF</t>
  </si>
  <si>
    <t xml:space="preserve">4.2.1.2.2        </t>
  </si>
  <si>
    <t>FORTAMUN DF</t>
  </si>
  <si>
    <t xml:space="preserve">4.2.1.3          </t>
  </si>
  <si>
    <t>CONVENIOS</t>
  </si>
  <si>
    <t>OTROS INGRESOS Y BENEFICIOS</t>
  </si>
  <si>
    <t xml:space="preserve">4.3.1            </t>
  </si>
  <si>
    <t>INGRESOS FINANCIEROS</t>
  </si>
  <si>
    <t xml:space="preserve">4.3.1.9          </t>
  </si>
  <si>
    <t>OTROS INGRESOS FINANCIEROS</t>
  </si>
  <si>
    <t xml:space="preserve">4.3.1.9.2        </t>
  </si>
  <si>
    <t>EXTERNOS</t>
  </si>
  <si>
    <t>GASTOS Y OTRAS PERDIDAS</t>
  </si>
  <si>
    <t>GASTOS DE FUNCIONAMIENTO</t>
  </si>
  <si>
    <t xml:space="preserve">5.1.1            </t>
  </si>
  <si>
    <t>SERVICIOS PERSONALES</t>
  </si>
  <si>
    <t xml:space="preserve">5.1.1.1          </t>
  </si>
  <si>
    <t>REMUNERACIONES AL PERSONAL DE CARÁCTER PERMANENTE</t>
  </si>
  <si>
    <t xml:space="preserve">5.1.1.1.3        </t>
  </si>
  <si>
    <t>SUELDOS BASE AL PERSONAL PERMANENTE</t>
  </si>
  <si>
    <t xml:space="preserve">5.1.1.1.3.2      </t>
  </si>
  <si>
    <t>SUELDOS BASE AL PERSONAL DE CONFIANZA</t>
  </si>
  <si>
    <t xml:space="preserve">5.1.1.3          </t>
  </si>
  <si>
    <t>REMUNERACIONES ADICIONALES Y ESPECIALES</t>
  </si>
  <si>
    <t xml:space="preserve">5.1.1.3.1        </t>
  </si>
  <si>
    <t>PRIMAS POR AÑOS DE SERVICIOS EFECTIVOS PRESTADOS</t>
  </si>
  <si>
    <t xml:space="preserve">5.1.1.3.2        </t>
  </si>
  <si>
    <t>PRIMAS DE VACACIONES, DOMINICAL Y GRATIFICACIÓN DE FIN DE AÑO</t>
  </si>
  <si>
    <t xml:space="preserve">5.1.1.3.2.1      </t>
  </si>
  <si>
    <t>PRIMAS DE VACACIONES Y DOMINICAL</t>
  </si>
  <si>
    <t xml:space="preserve">5.1.1.3.2.2      </t>
  </si>
  <si>
    <t>GRATIFICACIÓN DE FIN DE AÑO</t>
  </si>
  <si>
    <t xml:space="preserve">5.1.1.3.4        </t>
  </si>
  <si>
    <t>COMPENSACIONES</t>
  </si>
  <si>
    <t xml:space="preserve">5.1.1.5          </t>
  </si>
  <si>
    <t>OTRAS PRESTACIONES SOCIALES Y ECONÓMICAS</t>
  </si>
  <si>
    <t xml:space="preserve">5.1.1.5.2        </t>
  </si>
  <si>
    <t>INDEMNIZACIONES</t>
  </si>
  <si>
    <t xml:space="preserve">5.1.1.5.9        </t>
  </si>
  <si>
    <t xml:space="preserve">5.1.2            </t>
  </si>
  <si>
    <t>MATERIALES Y SUMINISTROS</t>
  </si>
  <si>
    <t xml:space="preserve">5.1.2.1          </t>
  </si>
  <si>
    <t>MATERIALES DE ADMINISTRACIÓN, EMISIÓN DE DOCUMENTOS Y ARTÍCULOS OFICIALES</t>
  </si>
  <si>
    <t xml:space="preserve">5.1.2.1.1        </t>
  </si>
  <si>
    <t>MATERIALES, ÚTILES Y EQUIPOS MENORES DE OFICINA</t>
  </si>
  <si>
    <t xml:space="preserve">5.1.2.1.4        </t>
  </si>
  <si>
    <t>MATERIALES, ÚTILES Y EQUIPOS MENORES DE TECNOLOGÍAS DE LA INFORMACIÓN Y COMUNICACIONES</t>
  </si>
  <si>
    <t xml:space="preserve">5.1.2.1.5        </t>
  </si>
  <si>
    <t>MATERIAL IMPRESO E INFORMACIÓN DIGITAL</t>
  </si>
  <si>
    <t xml:space="preserve">5.1.2.1.6        </t>
  </si>
  <si>
    <t>MATERIAL DE LIMPIEZA</t>
  </si>
  <si>
    <t xml:space="preserve">5.1.2.1.8        </t>
  </si>
  <si>
    <t>MATERIALES PARA EL REGISTRO E IDENTIFICACIÓN DE BIENES Y PERSONAS</t>
  </si>
  <si>
    <t xml:space="preserve">5.1.2.2          </t>
  </si>
  <si>
    <t>ALIMENTOS Y UTENSILIOS</t>
  </si>
  <si>
    <t xml:space="preserve">5.1.2.2.1        </t>
  </si>
  <si>
    <t>PRODUCTOS ALIMENTICIOS PARA PERSONAS</t>
  </si>
  <si>
    <t xml:space="preserve">5.1.2.2.3        </t>
  </si>
  <si>
    <t>UTENSILIOS PARA EL SERVICIO DE ALIMENTACIÓN</t>
  </si>
  <si>
    <t xml:space="preserve">5.1.2.3          </t>
  </si>
  <si>
    <t>MATERIAS PRIMAS Y MATERIALES DE PRODUCCIÓN Y COMERCIALIZACIÓN</t>
  </si>
  <si>
    <t xml:space="preserve">5.1.2.3.1        </t>
  </si>
  <si>
    <t>PRODUCTOS ALIMENTICIOS, AGROPECUARIOS Y FORESTALES ADQUIRIDOS COMO MATERIA PRIMA</t>
  </si>
  <si>
    <t xml:space="preserve">5.1.2.4          </t>
  </si>
  <si>
    <t>MATERIALES Y ARTÍCULOS DE CONSTRUCCIÓN Y DE REPARACIÓN</t>
  </si>
  <si>
    <t xml:space="preserve">5.1.2.4.1        </t>
  </si>
  <si>
    <t>PRODUCTOS MINERALES NO METÁLICOS</t>
  </si>
  <si>
    <t xml:space="preserve">5.1.2.4.2        </t>
  </si>
  <si>
    <t>CEMENTO Y PRODUCTOS DE CONCRETO</t>
  </si>
  <si>
    <t xml:space="preserve">5.1.2.4.3        </t>
  </si>
  <si>
    <t>CAL, YESO Y PRODUCTOS DE YESO</t>
  </si>
  <si>
    <t xml:space="preserve">5.1.2.4.4        </t>
  </si>
  <si>
    <t>MADERA Y PRODUCTOS DE MADERA</t>
  </si>
  <si>
    <t xml:space="preserve">5.1.2.4.5        </t>
  </si>
  <si>
    <t>VIDRIO Y PRODUCTOS DE VIDRIO</t>
  </si>
  <si>
    <t xml:space="preserve">5.1.2.4.6        </t>
  </si>
  <si>
    <t>MATERIAL ELÉCTRICO Y ELECTRÓNICO</t>
  </si>
  <si>
    <t xml:space="preserve">5.1.2.4.7        </t>
  </si>
  <si>
    <t>ARTÍCULOS METÁLICOS PARA LA CONSTRUCCIÓN</t>
  </si>
  <si>
    <t xml:space="preserve">5.1.2.4.8        </t>
  </si>
  <si>
    <t>MATERIALES COMPLEMENTARIOS</t>
  </si>
  <si>
    <t xml:space="preserve">5.1.2.4.9        </t>
  </si>
  <si>
    <t>OTROS MATERIALES Y ARTÍCULOS DE CONSTRUCCIÓN Y REPARACIÓN</t>
  </si>
  <si>
    <t xml:space="preserve">5.1.2.5          </t>
  </si>
  <si>
    <t>PRODUCTOS QUÍMICOS, FARMACÉUTICOS Y DE LABORATORIO</t>
  </si>
  <si>
    <t xml:space="preserve">5.1.2.5.3        </t>
  </si>
  <si>
    <t>MEDICINAS Y PRODUCTOS FARMACÉUTICOS</t>
  </si>
  <si>
    <t xml:space="preserve">5.1.2.5.4        </t>
  </si>
  <si>
    <t>MATERIALES, ACCESORIOS Y SUMINISTROS MÉDICOS</t>
  </si>
  <si>
    <t xml:space="preserve">5.1.2.5.6        </t>
  </si>
  <si>
    <t>FIBRAS SINTÉTICAS, HULES, PLÁSTICOS Y DERIVADOS</t>
  </si>
  <si>
    <t xml:space="preserve">5.1.2.5.9        </t>
  </si>
  <si>
    <t>OTROS PRODUCTOS QUÍMICOS</t>
  </si>
  <si>
    <t xml:space="preserve">5.1.2.6          </t>
  </si>
  <si>
    <t>COMBUSTIBLES, LUBRICANTES Y ADITIVOS</t>
  </si>
  <si>
    <t xml:space="preserve">5.1.2.6.1        </t>
  </si>
  <si>
    <t xml:space="preserve">5.1.2.6.1.1      </t>
  </si>
  <si>
    <t>COMBUSTIBLES</t>
  </si>
  <si>
    <t xml:space="preserve">5.1.2.6.1.2      </t>
  </si>
  <si>
    <t>LUBRICANTES Y ADITIVOS</t>
  </si>
  <si>
    <t xml:space="preserve">5.1.2.7          </t>
  </si>
  <si>
    <t>VESTUARIO, BLANCOS, PRENDAS DE PROTECCIÓN Y ARTÍCULOS DEPORTIVOS</t>
  </si>
  <si>
    <t xml:space="preserve">5.1.2.7.1        </t>
  </si>
  <si>
    <t>VESTUARIO Y UNIFORMES</t>
  </si>
  <si>
    <t xml:space="preserve">5.1.2.7.2        </t>
  </si>
  <si>
    <t>PRENDAS DE SEGURIDAD Y PROTECCIÓN PERSONAL</t>
  </si>
  <si>
    <t xml:space="preserve">5.1.2.7.3        </t>
  </si>
  <si>
    <t>ARTÍCULOS DEPORTIVOS</t>
  </si>
  <si>
    <t xml:space="preserve">5.1.2.7.4        </t>
  </si>
  <si>
    <t>PRODUCTOS TEXTILES</t>
  </si>
  <si>
    <t xml:space="preserve">5.1.2.8          </t>
  </si>
  <si>
    <t>MATERIALES Y SUMINISTROS PARA SEGURIDAD</t>
  </si>
  <si>
    <t xml:space="preserve">5.1.2.8.3        </t>
  </si>
  <si>
    <t>PRENDAS DE PROTECCIÓN PARA SEGURIDAD PÚBLICA</t>
  </si>
  <si>
    <t xml:space="preserve">5.1.2.9          </t>
  </si>
  <si>
    <t>HERRAMIENTAS, REFACCIONES Y ACCESORIOS MENORES</t>
  </si>
  <si>
    <t xml:space="preserve">5.1.2.9.1        </t>
  </si>
  <si>
    <t>HERRAMIENTAS MENORES</t>
  </si>
  <si>
    <t xml:space="preserve">5.1.2.9.2        </t>
  </si>
  <si>
    <t>REFACCIONES Y ACCESORIOS MENORES DE EDIFICIOS</t>
  </si>
  <si>
    <t xml:space="preserve">5.1.2.9.6        </t>
  </si>
  <si>
    <t>REFACCIONES Y ACCESORIOS MENORES DE EQUIPO DE TRANSPORTE</t>
  </si>
  <si>
    <t xml:space="preserve">5.1.2.9.7        </t>
  </si>
  <si>
    <t>REFACCIONES Y ACCESORIOS MENORES DE EQUIPO DE DEFENSA Y SEGURIDAD</t>
  </si>
  <si>
    <t xml:space="preserve">5.1.3            </t>
  </si>
  <si>
    <t>SERVICIOS GENERALES</t>
  </si>
  <si>
    <t xml:space="preserve">5.1.3.1          </t>
  </si>
  <si>
    <t>SERVICIOS BÁSICOS</t>
  </si>
  <si>
    <t xml:space="preserve">5.1.3.1.1        </t>
  </si>
  <si>
    <t>ENERGÍA ELÉCTRICA</t>
  </si>
  <si>
    <t xml:space="preserve">5.1.3.1.2        </t>
  </si>
  <si>
    <t>GAS</t>
  </si>
  <si>
    <t xml:space="preserve">5.1.3.1.3        </t>
  </si>
  <si>
    <t>AGUA</t>
  </si>
  <si>
    <t xml:space="preserve">5.1.3.1.4        </t>
  </si>
  <si>
    <t>TELEFONÍA TRADICIONAL</t>
  </si>
  <si>
    <t xml:space="preserve">5.1.3.1.5        </t>
  </si>
  <si>
    <t>TELEFONÍA CELULAR</t>
  </si>
  <si>
    <t xml:space="preserve">5.1.3.1.6        </t>
  </si>
  <si>
    <t>SERVICIOS DE TELECOMUNICACIONES Y SATÉLITES</t>
  </si>
  <si>
    <t xml:space="preserve">5.1.3.1.7        </t>
  </si>
  <si>
    <t>SERVICIOS DE ACCESO DE INTERNET, REDES Y PROCESAMIENTO DE INFORMACIÓN</t>
  </si>
  <si>
    <t xml:space="preserve">5.1.3.1.8        </t>
  </si>
  <si>
    <t>SERVICIOS POSTALES Y TELEGRÁFICOS</t>
  </si>
  <si>
    <t xml:space="preserve">5.1.3.1.9        </t>
  </si>
  <si>
    <t>SERVICIOS INTEGRALES Y OTROS SERVICIOS</t>
  </si>
  <si>
    <t xml:space="preserve">5.1.3.2          </t>
  </si>
  <si>
    <t>SERVICIOS DE ARRENDAMIENTO</t>
  </si>
  <si>
    <t xml:space="preserve">5.1.3.2.2        </t>
  </si>
  <si>
    <t>ARRENDAMIENTO DE EDIFICIOS</t>
  </si>
  <si>
    <t xml:space="preserve">5.1.3.2.3        </t>
  </si>
  <si>
    <t>ARRENDAMIENTO DE MOBILIARIO Y EQUIPO DE ADMINISTRACIÓN, EDUCACIONAL Y RECREATIVO</t>
  </si>
  <si>
    <t xml:space="preserve">5.1.3.2.4        </t>
  </si>
  <si>
    <t>ARRENDAMIENTO DE EQUIPO E INSTRUMENTAL MÉDICO Y DE LABORATORIO</t>
  </si>
  <si>
    <t xml:space="preserve">5.1.3.2.5        </t>
  </si>
  <si>
    <t>ARRENDAMIENTO DE EQUIPO DE TRANSPORTE</t>
  </si>
  <si>
    <t xml:space="preserve">5.1.3.2.6        </t>
  </si>
  <si>
    <t>ARRENDAMIENTO DE MAQUINARIA, OTROS EQUIPOS Y HERRAMIENTAS</t>
  </si>
  <si>
    <t xml:space="preserve">5.1.3.2.7        </t>
  </si>
  <si>
    <t>ARRENDAMIENTO DE ACTIVOS INTANGIBLES</t>
  </si>
  <si>
    <t xml:space="preserve">5.1.3.3          </t>
  </si>
  <si>
    <t>SERVICIOS PROFESIONALES, CIENTÍFICOS Y TÉCNICOS Y OTROS SERVICIOS</t>
  </si>
  <si>
    <t xml:space="preserve">5.1.3.3.1        </t>
  </si>
  <si>
    <t>SERVICIOS LEGALES, DE CONTABILIDAD, AUDITORÍA Y RELACIONADOS</t>
  </si>
  <si>
    <t xml:space="preserve">5.1.3.3.2        </t>
  </si>
  <si>
    <t>SERVICIOS DE DISEÑO, ARQUITECTURA, INGENIERÍA Y ACTIVIDADES RELACIONADAS</t>
  </si>
  <si>
    <t xml:space="preserve">5.1.3.3.3        </t>
  </si>
  <si>
    <t>SERVICIOS DE CONSULTORÍA ADMINISTRATIVA, PROCESOS, TÉCNICA Y EN TECNOLOGÍAS DE LA INFORMACIÓN</t>
  </si>
  <si>
    <t xml:space="preserve">5.1.3.3.3.1      </t>
  </si>
  <si>
    <t>SERVICIOS DE INFORMATICA</t>
  </si>
  <si>
    <t xml:space="preserve">5.1.3.3.4        </t>
  </si>
  <si>
    <t>SERVICIOS DE CAPACITACIÓN</t>
  </si>
  <si>
    <t xml:space="preserve">5.1.3.3.6        </t>
  </si>
  <si>
    <t>SERVICIOS DE APOYO ADMINISTRATIVO, FOTOCOPIADO E IMPRESIÓN</t>
  </si>
  <si>
    <t xml:space="preserve">5.1.3.3.9        </t>
  </si>
  <si>
    <t>SERVICIOS PROFESIONALES, CIENTÍFICOS Y TÉCNICOS INTEGRALES</t>
  </si>
  <si>
    <t xml:space="preserve">5.1.3.4          </t>
  </si>
  <si>
    <t>SERVICIOS FINANCIEROS, BANCARIOS Y COMERCIALES</t>
  </si>
  <si>
    <t xml:space="preserve">5.1.3.4.1        </t>
  </si>
  <si>
    <t>SERVICIOS FINANCIEROS Y BANCARIOS</t>
  </si>
  <si>
    <t xml:space="preserve">5.1.3.4.5        </t>
  </si>
  <si>
    <t>SEGUROS DE BIENES PATRIMONIALES</t>
  </si>
  <si>
    <t xml:space="preserve">5.1.3.4.7        </t>
  </si>
  <si>
    <t>FLETES Y MANIOBRAS</t>
  </si>
  <si>
    <t xml:space="preserve">5.1.3.5          </t>
  </si>
  <si>
    <t>SERVICIOS DE INSTALACIÓN, REPARACIÓN, MANTENIMIENTO Y CONSERVACIÓN</t>
  </si>
  <si>
    <t xml:space="preserve">5.1.3.5.1        </t>
  </si>
  <si>
    <t>CONSERVACIÓN Y MANTENIMIENTO MENOR DE INMUEBLES</t>
  </si>
  <si>
    <t xml:space="preserve">5.1.3.5.2        </t>
  </si>
  <si>
    <t>INSTALACIÓN, REPARACIÓN Y MANTENIMIENTO DE MOBILIARIO Y EQUIPO DE ADMÓN., EDUCACIONAL Y RECREATIVO</t>
  </si>
  <si>
    <t xml:space="preserve">5.1.3.5.3        </t>
  </si>
  <si>
    <t>INSTALACIÓN, REPARACIÓN Y MANTENIMIENTO DE EQUIPO DE CÓMPUTO Y TECNOLOGÍAS DE LA INFORMACIÓN</t>
  </si>
  <si>
    <t xml:space="preserve">5.1.3.5.5        </t>
  </si>
  <si>
    <t>REPARACIÓN Y MANTENIMIENTO DE EQUIPO DE TRANSPORTE</t>
  </si>
  <si>
    <t xml:space="preserve">5.1.3.5.6        </t>
  </si>
  <si>
    <t>REPARACIÓN Y MANTENIMIENTO DE EQUIPO DE DEFENSA Y SEGURIDAD</t>
  </si>
  <si>
    <t xml:space="preserve">5.1.3.5.7        </t>
  </si>
  <si>
    <t>INSTALACIÓN, REPARACIÓN Y MANTENIMIENTO DE MAQUINARIA, OTROS EQUIPOS Y HERRAMIENTA</t>
  </si>
  <si>
    <t xml:space="preserve">5.1.3.5.8        </t>
  </si>
  <si>
    <t>SERVICIOS DE LIMPIEZA Y MANEJO DE DESECHOS</t>
  </si>
  <si>
    <t xml:space="preserve">5.1.3.5.9        </t>
  </si>
  <si>
    <t>SERVICIOS DE JARDINERÍA Y FUMIGACIÓN</t>
  </si>
  <si>
    <t xml:space="preserve">5.1.3.6          </t>
  </si>
  <si>
    <t>SERVICIOS DE COMUNICACIÓN SOCIAL Y PUBLICIDAD</t>
  </si>
  <si>
    <t xml:space="preserve">5.1.3.6.1        </t>
  </si>
  <si>
    <t>DIFUSIÓN POR RADIO, TELEVISIÓN Y OTROS MEDIOS DE MENSAJES SOBRE PROGRAM. Y ACTIVID. GUBERNAMENTALES</t>
  </si>
  <si>
    <t xml:space="preserve">5.1.3.6.6        </t>
  </si>
  <si>
    <t>SERVICIO DE CREACIÓN Y DIFUSIÓN DE CONTENIDO EXCLUSIVAMENTE A TRAVÉS DE INTERNET</t>
  </si>
  <si>
    <t xml:space="preserve">5.1.3.7          </t>
  </si>
  <si>
    <t>SERVICIOS DE TRASLADO Y VIÁTICOS</t>
  </si>
  <si>
    <t xml:space="preserve">5.1.3.7.5        </t>
  </si>
  <si>
    <t>VIÁTICOS EN EL PAÍS</t>
  </si>
  <si>
    <t xml:space="preserve">5.1.3.7.8        </t>
  </si>
  <si>
    <t>SERVICIOS INTEGRALES DE TRASLADO Y VIÁTICOS</t>
  </si>
  <si>
    <t xml:space="preserve">5.1.3.8          </t>
  </si>
  <si>
    <t>SERVICIOS OFICIALES</t>
  </si>
  <si>
    <t xml:space="preserve">5.1.3.8.2        </t>
  </si>
  <si>
    <t>GASTOS DE ORDEN SOCIAL Y CULTURAL</t>
  </si>
  <si>
    <t xml:space="preserve">5.1.3.9          </t>
  </si>
  <si>
    <t>OTROS SERVICIOS GENERALES</t>
  </si>
  <si>
    <t xml:space="preserve">5.1.3.9.2        </t>
  </si>
  <si>
    <t>IMPUESTOS Y DERECHOS</t>
  </si>
  <si>
    <t xml:space="preserve">5.1.3.9.4        </t>
  </si>
  <si>
    <t>SENTENCIAS Y RESOLUCIONES POR JUDICIALES AUTORIDAD COMPETENTE</t>
  </si>
  <si>
    <t xml:space="preserve">5.1.3.9.5        </t>
  </si>
  <si>
    <t>PENAS, MULTAS, ACCESORIOS Y ACTUALIZACIONES</t>
  </si>
  <si>
    <t xml:space="preserve">5.1.3.9.6        </t>
  </si>
  <si>
    <t>OTROS GASTOS POR RESPONSABILIDADES</t>
  </si>
  <si>
    <t xml:space="preserve">5.1.3.9.8        </t>
  </si>
  <si>
    <t>IMPUESTO SOBRE NÓMINAS Y OTROS QUE SE DERIVEN DE UNA RELACIÓN LABORAL</t>
  </si>
  <si>
    <t xml:space="preserve">5.1.3.9.9        </t>
  </si>
  <si>
    <t>TRANSFERENCIAS, ASIGNACIONES, SUBSIDIOS Y OTRAS AYUDAS</t>
  </si>
  <si>
    <t xml:space="preserve">5.2.3            </t>
  </si>
  <si>
    <t xml:space="preserve">5.2.3.1          </t>
  </si>
  <si>
    <t>SUBSIDIOS</t>
  </si>
  <si>
    <t xml:space="preserve">5.2.3.1.9        </t>
  </si>
  <si>
    <t>OTROS SUBSIDIOS</t>
  </si>
  <si>
    <t xml:space="preserve">5.2.4            </t>
  </si>
  <si>
    <t xml:space="preserve">5.2.4.1          </t>
  </si>
  <si>
    <t>AYUDAS SOCIALES A PERSONAS</t>
  </si>
  <si>
    <t xml:space="preserve">5.2.4.2          </t>
  </si>
  <si>
    <t>BECAS</t>
  </si>
  <si>
    <t xml:space="preserve">5.2.4.3          </t>
  </si>
  <si>
    <t>AYUDAS SOCIALES A INSTITUCIONES</t>
  </si>
  <si>
    <t xml:space="preserve">5.2.4.3.3        </t>
  </si>
  <si>
    <t>AYUDAS SOCIALES A INSTITUCIONES DE ENSEÑANZA</t>
  </si>
  <si>
    <t xml:space="preserve">5.3.3            </t>
  </si>
  <si>
    <t xml:space="preserve">5.3.3.2          </t>
  </si>
  <si>
    <t>CONVENIOS DE DESCENTRALIZACIÓN Y OTROS</t>
  </si>
  <si>
    <t xml:space="preserve">5.3.3.2.3        </t>
  </si>
  <si>
    <t>OTROS CONVENIOS</t>
  </si>
  <si>
    <t>INVERSIÓN PÚBLICA</t>
  </si>
  <si>
    <t xml:space="preserve">5.6.1            </t>
  </si>
  <si>
    <t>INVERSIÓN PÚBLICA NO CAPITALIZABLE</t>
  </si>
  <si>
    <t xml:space="preserve">5.6.1.1          </t>
  </si>
  <si>
    <t>CONSTRUCCIÓN EN BIENES NO CAPITALIZABLE</t>
  </si>
  <si>
    <t xml:space="preserve">5.6.1.1.2        </t>
  </si>
  <si>
    <t>EDIFICACIÓN NO HABITACIONAL</t>
  </si>
  <si>
    <t xml:space="preserve">5.6.1.1.4        </t>
  </si>
  <si>
    <t>DIVISIÓN DE TERRENOS Y CONSTRUCCIÓN DE OBRAS DE URBANIZACIÓN</t>
  </si>
  <si>
    <t xml:space="preserve">5.6.1.1.5        </t>
  </si>
  <si>
    <t>CONSTRUCCIÓN DE VÍAS DE COMUNICACIÓN</t>
  </si>
  <si>
    <t>CUENTAS DE ORDEN CONTABLES</t>
  </si>
  <si>
    <t>OTRAS CUENTAS DE ORDEN</t>
  </si>
  <si>
    <t xml:space="preserve">7.7.1            </t>
  </si>
  <si>
    <t xml:space="preserve">7.7.1.1          </t>
  </si>
  <si>
    <t>OTRAS CUENTAS DE ORDEN DEUDORAS</t>
  </si>
  <si>
    <t xml:space="preserve">7.7.1.1.1        </t>
  </si>
  <si>
    <t>PREDIAL POR COBRAR</t>
  </si>
  <si>
    <t xml:space="preserve">7.7.1.1.2        </t>
  </si>
  <si>
    <t>PARTICIPACIONES POR RECIBIR</t>
  </si>
  <si>
    <t xml:space="preserve">7.7.1.1.3        </t>
  </si>
  <si>
    <t>FORTAMUN POR RECIBIR</t>
  </si>
  <si>
    <t xml:space="preserve">7.7.1.1.4        </t>
  </si>
  <si>
    <t>FISM POR RECIBIR</t>
  </si>
  <si>
    <t xml:space="preserve">7.7.1.2          </t>
  </si>
  <si>
    <t>OTRAS CUENTAS DE ORDEN ACREEDORAS</t>
  </si>
  <si>
    <t xml:space="preserve">7.7.1.2.1        </t>
  </si>
  <si>
    <t>COBRO DE PREDIAL</t>
  </si>
  <si>
    <t xml:space="preserve">7.7.1.2.2        </t>
  </si>
  <si>
    <t>RECEPCION DE PARTICIPACIONES</t>
  </si>
  <si>
    <t xml:space="preserve">7.7.1.2.3        </t>
  </si>
  <si>
    <t>RECEPCION DE FORTAMUN</t>
  </si>
  <si>
    <t xml:space="preserve">7.7.1.2.4        </t>
  </si>
  <si>
    <t>RECEPCION DE FISM</t>
  </si>
  <si>
    <t>CUENTAS DE ORDEN PRESUPUESTARIAS</t>
  </si>
  <si>
    <t>LEY DE INGRESOS</t>
  </si>
  <si>
    <t xml:space="preserve">8.1.1            </t>
  </si>
  <si>
    <t>LEY DE INGRESOS ESTIMADA</t>
  </si>
  <si>
    <t xml:space="preserve">8.1.1.1          </t>
  </si>
  <si>
    <t xml:space="preserve">8.1.2            </t>
  </si>
  <si>
    <t>LEY DE INGRESOS POR EJECUTAR</t>
  </si>
  <si>
    <t xml:space="preserve">8.1.2.1          </t>
  </si>
  <si>
    <t xml:space="preserve">8.1.3            </t>
  </si>
  <si>
    <t>MODIFICACIONES A LA LEY DE INGRESOS ESTIMADA</t>
  </si>
  <si>
    <t xml:space="preserve">8.1.3.1          </t>
  </si>
  <si>
    <t>AMPLIACIONES A LA LEY DE INGRESOS ESTIMADA</t>
  </si>
  <si>
    <t xml:space="preserve">8.1.3.2          </t>
  </si>
  <si>
    <t>REDUCCIONES  A LA LEY DE INGRESOS ESTIMADA</t>
  </si>
  <si>
    <t xml:space="preserve">8.1.4            </t>
  </si>
  <si>
    <t>LEY DE INGRESOS DEVENGADA</t>
  </si>
  <si>
    <t xml:space="preserve">8.1.4.1          </t>
  </si>
  <si>
    <t xml:space="preserve">8.1.5            </t>
  </si>
  <si>
    <t>LEY DE INGRESOS RECAUDADA</t>
  </si>
  <si>
    <t xml:space="preserve">8.1.5.1          </t>
  </si>
  <si>
    <t>PRESUPUESTO DE EGRESOS</t>
  </si>
  <si>
    <t xml:space="preserve">8.2.1            </t>
  </si>
  <si>
    <t>PRESUPUESTO DE EGRESOS APROBADO</t>
  </si>
  <si>
    <t xml:space="preserve">8.2.1.1          </t>
  </si>
  <si>
    <t>PRESUPUESTO DE EGRESO APROBADO</t>
  </si>
  <si>
    <t xml:space="preserve">8.2.2            </t>
  </si>
  <si>
    <t>PRESUPUESTO DE EGRESOS POR EJERCER</t>
  </si>
  <si>
    <t xml:space="preserve">8.2.2.1          </t>
  </si>
  <si>
    <t xml:space="preserve">8.2.3            </t>
  </si>
  <si>
    <t>MODIFICACIONES AL PRESUPUESTO DE EGRESOS APROBADO</t>
  </si>
  <si>
    <t xml:space="preserve">8.2.3.1          </t>
  </si>
  <si>
    <t>AMPLIACIONES AL PRESUPUESTO DE EGRESOS APROBADO</t>
  </si>
  <si>
    <t xml:space="preserve">8.2.3.2          </t>
  </si>
  <si>
    <t>REDUCCIONES AL PRESUPUESTO DE EGRESOS APROBADO</t>
  </si>
  <si>
    <t xml:space="preserve">8.2.4            </t>
  </si>
  <si>
    <t>PRESUPUESTO DE EGRESOS COMPROMETIDO</t>
  </si>
  <si>
    <t xml:space="preserve">8.2.4.1          </t>
  </si>
  <si>
    <t xml:space="preserve">8.2.5            </t>
  </si>
  <si>
    <t>PRESUPUESTO DE EGRESOS DEVENGADO</t>
  </si>
  <si>
    <t xml:space="preserve">8.2.5.1          </t>
  </si>
  <si>
    <t xml:space="preserve">8.2.6            </t>
  </si>
  <si>
    <t>PRESUPUESTO DE EGRESOS EJERCIDO</t>
  </si>
  <si>
    <t xml:space="preserve">8.2.6.1          </t>
  </si>
  <si>
    <t xml:space="preserve">8.2.7            </t>
  </si>
  <si>
    <t>PRESUPUESTO DE EGRESOS PAGADO</t>
  </si>
  <si>
    <t xml:space="preserve">8.2.7.1          </t>
  </si>
  <si>
    <t>TOTAL   DE   LA   BALANZA:</t>
  </si>
  <si>
    <r>
      <rPr>
        <b/>
        <sz val="12"/>
        <color theme="1"/>
        <rFont val="Calibri"/>
        <family val="2"/>
        <scheme val="minor"/>
      </rPr>
      <t>INDICACIONES:</t>
    </r>
    <r>
      <rPr>
        <sz val="12"/>
        <color theme="1"/>
        <rFont val="Calibri"/>
        <family val="2"/>
        <scheme val="minor"/>
      </rPr>
      <t xml:space="preserve"> Realiza el llenado de los formatos de "Estado de Flujos de Efectivo", "Clasificación Programática" y "Clasificación Económica" conforme a las información de las normas emitidas por el Consejo Nacional de Armonización Contable (CONAC), incluidas en el documento "Contenido A2".</t>
    </r>
  </si>
  <si>
    <t>-</t>
  </si>
  <si>
    <t>Indicaciones:</t>
  </si>
  <si>
    <r>
      <t xml:space="preserve">1)  </t>
    </r>
    <r>
      <rPr>
        <b/>
        <sz val="11"/>
        <color theme="1"/>
        <rFont val="Source Sans Pro Light"/>
        <family val="2"/>
      </rPr>
      <t xml:space="preserve"> Identifica las partes faltantes</t>
    </r>
    <r>
      <rPr>
        <sz val="11"/>
        <color theme="1"/>
        <rFont val="Source Sans Pro Light"/>
        <family val="2"/>
      </rPr>
      <t xml:space="preserve"> de los formatos del "Estado de Flujos de Efectivo" (columnas del 2017), "Clasificación Programática" y "Clasificación Económica" (columnas de Presupuesto Aprobado) indicadas en color naranja.
2)   </t>
    </r>
    <r>
      <rPr>
        <b/>
        <sz val="11"/>
        <color theme="1"/>
        <rFont val="Source Sans Pro Light"/>
        <family val="2"/>
      </rPr>
      <t>Realiza el llenado</t>
    </r>
    <r>
      <rPr>
        <sz val="11"/>
        <color theme="1"/>
        <rFont val="Source Sans Pro Light"/>
        <family val="2"/>
      </rPr>
      <t xml:space="preserve"> del "Estado de Flujo de Efectivo", "Clasificación Programática" y "Clasificación por Gasto", indicados en color amarillo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</si>
</sst>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General_)"/>
    <numFmt numFmtId="166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rgb="FF3F3F76"/>
      <name val="Calibri"/>
      <family val="2"/>
      <scheme val="minor"/>
    </font>
    <font>
      <sz val="11"/>
      <color theme="1"/>
      <name val="Source Sans Pro Light"/>
      <family val="2"/>
    </font>
    <font>
      <b/>
      <sz val="11"/>
      <color theme="1"/>
      <name val="Source Sans Pr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/>
    <xf numFmtId="0" fontId="1" fillId="0" borderId="0"/>
    <xf numFmtId="0" fontId="1" fillId="2" borderId="16" applyNumberFormat="0" applyFont="0" applyAlignment="0" applyProtection="0"/>
    <xf numFmtId="0" fontId="11" fillId="3" borderId="21" applyNumberFormat="0" applyAlignment="0" applyProtection="0"/>
  </cellStyleXfs>
  <cellXfs count="219">
    <xf numFmtId="0" fontId="0" fillId="0" borderId="0" xfId="0"/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centerContinuous"/>
    </xf>
    <xf numFmtId="0" fontId="3" fillId="0" borderId="0" xfId="4" applyFont="1" applyFill="1" applyBorder="1" applyAlignment="1">
      <alignment horizontal="centerContinuous"/>
    </xf>
    <xf numFmtId="43" fontId="5" fillId="0" borderId="0" xfId="5" applyFont="1" applyFill="1" applyBorder="1" applyAlignment="1">
      <alignment horizontal="right" vertical="top"/>
    </xf>
    <xf numFmtId="43" fontId="5" fillId="0" borderId="0" xfId="5" applyFont="1" applyFill="1" applyBorder="1" applyAlignment="1">
      <alignment horizontal="center" vertical="top"/>
    </xf>
    <xf numFmtId="0" fontId="3" fillId="0" borderId="0" xfId="4" applyFont="1" applyFill="1" applyBorder="1"/>
    <xf numFmtId="0" fontId="3" fillId="0" borderId="0" xfId="4" applyFont="1" applyFill="1" applyBorder="1" applyAlignment="1"/>
    <xf numFmtId="0" fontId="3" fillId="0" borderId="0" xfId="3" applyFont="1" applyFill="1" applyBorder="1" applyAlignment="1">
      <alignment horizontal="centerContinuous" vertical="center"/>
    </xf>
    <xf numFmtId="43" fontId="3" fillId="0" borderId="0" xfId="5" applyFont="1" applyFill="1" applyBorder="1" applyAlignment="1">
      <alignment horizontal="right" vertical="top"/>
    </xf>
    <xf numFmtId="43" fontId="3" fillId="0" borderId="0" xfId="5" applyFont="1" applyFill="1" applyBorder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164" fontId="5" fillId="0" borderId="1" xfId="6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/>
    </xf>
    <xf numFmtId="0" fontId="3" fillId="0" borderId="2" xfId="4" applyFont="1" applyFill="1" applyBorder="1"/>
    <xf numFmtId="0" fontId="3" fillId="0" borderId="3" xfId="4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43" fontId="3" fillId="0" borderId="0" xfId="5" applyFont="1" applyFill="1" applyBorder="1" applyAlignment="1">
      <alignment vertical="top"/>
    </xf>
    <xf numFmtId="0" fontId="3" fillId="0" borderId="0" xfId="4" applyFont="1" applyFill="1" applyBorder="1" applyAlignment="1">
      <alignment vertical="top"/>
    </xf>
    <xf numFmtId="0" fontId="3" fillId="0" borderId="4" xfId="4" applyFont="1" applyFill="1" applyBorder="1"/>
    <xf numFmtId="3" fontId="3" fillId="0" borderId="0" xfId="3" applyNumberFormat="1" applyFont="1" applyFill="1" applyBorder="1" applyAlignment="1">
      <alignment vertical="top"/>
    </xf>
    <xf numFmtId="43" fontId="5" fillId="0" borderId="0" xfId="5" applyFont="1" applyFill="1" applyBorder="1" applyAlignment="1">
      <alignment vertical="top"/>
    </xf>
    <xf numFmtId="4" fontId="5" fillId="0" borderId="0" xfId="3" applyNumberFormat="1" applyFont="1" applyFill="1" applyBorder="1" applyAlignment="1">
      <alignment vertical="top"/>
    </xf>
    <xf numFmtId="43" fontId="3" fillId="0" borderId="0" xfId="5" applyFont="1" applyFill="1" applyBorder="1" applyAlignment="1" applyProtection="1">
      <alignment horizontal="right" vertical="top"/>
      <protection locked="0"/>
    </xf>
    <xf numFmtId="4" fontId="3" fillId="0" borderId="0" xfId="3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vertical="top"/>
    </xf>
    <xf numFmtId="4" fontId="3" fillId="0" borderId="0" xfId="4" applyNumberFormat="1" applyFont="1" applyFill="1" applyBorder="1"/>
    <xf numFmtId="4" fontId="3" fillId="0" borderId="0" xfId="3" applyNumberFormat="1" applyFont="1" applyFill="1" applyBorder="1" applyAlignment="1">
      <alignment vertical="top"/>
    </xf>
    <xf numFmtId="0" fontId="5" fillId="0" borderId="0" xfId="3" applyFont="1" applyFill="1" applyBorder="1" applyAlignment="1">
      <alignment horizontal="left" vertical="top"/>
    </xf>
    <xf numFmtId="43" fontId="3" fillId="0" borderId="0" xfId="5" applyFont="1" applyFill="1" applyBorder="1" applyAlignment="1" applyProtection="1">
      <alignment vertical="top"/>
      <protection locked="0"/>
    </xf>
    <xf numFmtId="43" fontId="3" fillId="0" borderId="0" xfId="5" applyFont="1" applyFill="1" applyBorder="1" applyAlignment="1">
      <alignment horizontal="right"/>
    </xf>
    <xf numFmtId="43" fontId="3" fillId="0" borderId="0" xfId="5" applyFont="1" applyFill="1" applyBorder="1"/>
    <xf numFmtId="0" fontId="3" fillId="0" borderId="3" xfId="4" applyFont="1" applyFill="1" applyBorder="1" applyAlignment="1">
      <alignment horizontal="left" vertical="top" wrapText="1"/>
    </xf>
    <xf numFmtId="43" fontId="5" fillId="0" borderId="0" xfId="5" applyFont="1" applyFill="1" applyBorder="1" applyAlignment="1">
      <alignment horizontal="right" vertical="top" wrapText="1"/>
    </xf>
    <xf numFmtId="0" fontId="3" fillId="0" borderId="0" xfId="4" applyFont="1" applyFill="1" applyBorder="1" applyAlignment="1">
      <alignment horizontal="left" vertical="top" wrapText="1"/>
    </xf>
    <xf numFmtId="4" fontId="5" fillId="0" borderId="0" xfId="3" applyNumberFormat="1" applyFont="1" applyFill="1" applyBorder="1" applyAlignment="1">
      <alignment horizontal="right" vertical="top" wrapText="1"/>
    </xf>
    <xf numFmtId="0" fontId="3" fillId="0" borderId="4" xfId="4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vertical="top" wrapText="1"/>
    </xf>
    <xf numFmtId="4" fontId="5" fillId="0" borderId="0" xfId="3" applyNumberFormat="1" applyFont="1" applyFill="1" applyBorder="1" applyAlignment="1" applyProtection="1">
      <alignment horizontal="right" vertical="top" wrapText="1"/>
      <protection locked="0"/>
    </xf>
    <xf numFmtId="4" fontId="5" fillId="0" borderId="0" xfId="3" applyNumberFormat="1" applyFont="1" applyFill="1" applyBorder="1" applyAlignment="1" applyProtection="1">
      <alignment horizontal="right" vertical="top" wrapText="1"/>
    </xf>
    <xf numFmtId="3" fontId="5" fillId="0" borderId="0" xfId="3" applyNumberFormat="1" applyFont="1" applyFill="1" applyBorder="1" applyAlignment="1">
      <alignment horizontal="right" vertical="top" wrapText="1"/>
    </xf>
    <xf numFmtId="0" fontId="3" fillId="0" borderId="5" xfId="4" applyFont="1" applyFill="1" applyBorder="1" applyAlignment="1">
      <alignment vertical="top"/>
    </xf>
    <xf numFmtId="0" fontId="5" fillId="0" borderId="6" xfId="3" applyFont="1" applyFill="1" applyBorder="1" applyAlignment="1">
      <alignment vertical="top"/>
    </xf>
    <xf numFmtId="43" fontId="3" fillId="0" borderId="6" xfId="5" applyFont="1" applyFill="1" applyBorder="1" applyAlignment="1">
      <alignment horizontal="right" vertical="top"/>
    </xf>
    <xf numFmtId="43" fontId="3" fillId="0" borderId="6" xfId="5" applyFont="1" applyFill="1" applyBorder="1" applyAlignment="1">
      <alignment vertical="top"/>
    </xf>
    <xf numFmtId="0" fontId="3" fillId="0" borderId="6" xfId="4" applyFont="1" applyFill="1" applyBorder="1" applyAlignment="1">
      <alignment vertical="top"/>
    </xf>
    <xf numFmtId="0" fontId="3" fillId="0" borderId="6" xfId="4" applyFont="1" applyFill="1" applyBorder="1"/>
    <xf numFmtId="0" fontId="3" fillId="0" borderId="7" xfId="4" applyFont="1" applyFill="1" applyBorder="1"/>
    <xf numFmtId="0" fontId="6" fillId="0" borderId="0" xfId="0" applyFont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Continuous"/>
    </xf>
    <xf numFmtId="0" fontId="3" fillId="0" borderId="0" xfId="3" applyFont="1" applyFill="1" applyBorder="1" applyAlignment="1">
      <alignment horizontal="center" vertical="top"/>
    </xf>
    <xf numFmtId="0" fontId="3" fillId="0" borderId="0" xfId="2" applyFont="1" applyFill="1" applyBorder="1"/>
    <xf numFmtId="37" fontId="5" fillId="0" borderId="2" xfId="8" applyNumberFormat="1" applyFont="1" applyFill="1" applyBorder="1" applyAlignment="1">
      <alignment horizontal="center" vertical="center"/>
    </xf>
    <xf numFmtId="37" fontId="5" fillId="0" borderId="12" xfId="8" applyNumberFormat="1" applyFont="1" applyFill="1" applyBorder="1" applyAlignment="1">
      <alignment horizontal="center" wrapText="1"/>
    </xf>
    <xf numFmtId="37" fontId="5" fillId="0" borderId="12" xfId="8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right" vertical="center" wrapText="1"/>
    </xf>
    <xf numFmtId="0" fontId="5" fillId="0" borderId="3" xfId="8" applyFont="1" applyFill="1" applyBorder="1" applyAlignment="1">
      <alignment horizontal="left"/>
    </xf>
    <xf numFmtId="2" fontId="3" fillId="0" borderId="4" xfId="1" applyNumberFormat="1" applyFont="1" applyFill="1" applyBorder="1" applyAlignment="1">
      <alignment horizontal="right" vertical="center" wrapText="1"/>
    </xf>
    <xf numFmtId="43" fontId="3" fillId="0" borderId="4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2" fontId="3" fillId="0" borderId="13" xfId="1" applyNumberFormat="1" applyFont="1" applyFill="1" applyBorder="1" applyAlignment="1">
      <alignment horizontal="right" vertical="center" wrapText="1"/>
    </xf>
    <xf numFmtId="0" fontId="5" fillId="0" borderId="3" xfId="8" applyFont="1" applyFill="1" applyBorder="1" applyAlignment="1">
      <alignment horizontal="left"/>
    </xf>
    <xf numFmtId="0" fontId="3" fillId="0" borderId="0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166" fontId="5" fillId="0" borderId="3" xfId="8" applyNumberFormat="1" applyFont="1" applyFill="1" applyBorder="1" applyAlignment="1">
      <alignment horizontal="left"/>
    </xf>
    <xf numFmtId="0" fontId="5" fillId="0" borderId="3" xfId="8" applyFont="1" applyFill="1" applyBorder="1" applyAlignment="1">
      <alignment horizontal="left" vertical="center"/>
    </xf>
    <xf numFmtId="2" fontId="5" fillId="0" borderId="13" xfId="1" applyNumberFormat="1" applyFont="1" applyFill="1" applyBorder="1" applyAlignment="1">
      <alignment horizontal="right" vertical="center" wrapText="1"/>
    </xf>
    <xf numFmtId="0" fontId="5" fillId="0" borderId="3" xfId="8" applyFont="1" applyFill="1" applyBorder="1"/>
    <xf numFmtId="43" fontId="3" fillId="0" borderId="4" xfId="1" applyFont="1" applyFill="1" applyBorder="1" applyAlignment="1">
      <alignment vertical="center" wrapText="1"/>
    </xf>
    <xf numFmtId="43" fontId="3" fillId="0" borderId="13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0" fontId="3" fillId="0" borderId="0" xfId="8" applyFont="1" applyFill="1" applyBorder="1"/>
    <xf numFmtId="0" fontId="3" fillId="0" borderId="0" xfId="2" applyFont="1" applyFill="1" applyBorder="1" applyAlignment="1">
      <alignment vertical="top" wrapText="1"/>
    </xf>
    <xf numFmtId="0" fontId="3" fillId="0" borderId="8" xfId="2" applyFont="1" applyFill="1" applyBorder="1" applyAlignment="1">
      <alignment vertical="top" wrapText="1"/>
    </xf>
    <xf numFmtId="43" fontId="3" fillId="0" borderId="0" xfId="5" applyFont="1" applyFill="1" applyBorder="1" applyAlignment="1">
      <alignment vertical="center" wrapText="1"/>
    </xf>
    <xf numFmtId="0" fontId="3" fillId="0" borderId="14" xfId="2" applyFont="1" applyFill="1" applyBorder="1"/>
    <xf numFmtId="0" fontId="3" fillId="0" borderId="15" xfId="2" applyFont="1" applyFill="1" applyBorder="1"/>
    <xf numFmtId="0" fontId="5" fillId="0" borderId="15" xfId="8" applyFont="1" applyFill="1" applyBorder="1" applyAlignment="1"/>
    <xf numFmtId="0" fontId="5" fillId="0" borderId="15" xfId="8" applyFont="1" applyFill="1" applyBorder="1"/>
    <xf numFmtId="0" fontId="3" fillId="0" borderId="3" xfId="8" applyFont="1" applyFill="1" applyBorder="1"/>
    <xf numFmtId="43" fontId="3" fillId="0" borderId="4" xfId="5" applyFont="1" applyFill="1" applyBorder="1" applyAlignment="1">
      <alignment vertical="center" wrapText="1"/>
    </xf>
    <xf numFmtId="43" fontId="3" fillId="0" borderId="13" xfId="5" applyFont="1" applyFill="1" applyBorder="1" applyAlignment="1">
      <alignment vertical="center" wrapText="1"/>
    </xf>
    <xf numFmtId="0" fontId="3" fillId="0" borderId="15" xfId="8" applyFont="1" applyFill="1" applyBorder="1"/>
    <xf numFmtId="43" fontId="3" fillId="0" borderId="4" xfId="5" applyFont="1" applyFill="1" applyBorder="1" applyAlignment="1">
      <alignment horizontal="right" vertical="center" wrapText="1"/>
    </xf>
    <xf numFmtId="43" fontId="3" fillId="0" borderId="13" xfId="5" applyFont="1" applyFill="1" applyBorder="1" applyAlignment="1">
      <alignment horizontal="right" vertical="center" wrapText="1"/>
    </xf>
    <xf numFmtId="2" fontId="3" fillId="0" borderId="4" xfId="5" applyNumberFormat="1" applyFont="1" applyFill="1" applyBorder="1" applyAlignment="1">
      <alignment horizontal="right" vertical="center" wrapText="1"/>
    </xf>
    <xf numFmtId="2" fontId="3" fillId="0" borderId="13" xfId="5" applyNumberFormat="1" applyFont="1" applyFill="1" applyBorder="1" applyAlignment="1">
      <alignment horizontal="right" vertical="center" wrapText="1"/>
    </xf>
    <xf numFmtId="43" fontId="3" fillId="0" borderId="12" xfId="5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top" wrapText="1"/>
    </xf>
    <xf numFmtId="37" fontId="5" fillId="2" borderId="16" xfId="9" applyNumberFormat="1" applyFont="1" applyAlignment="1">
      <alignment horizontal="center" vertical="center"/>
    </xf>
    <xf numFmtId="43" fontId="3" fillId="2" borderId="16" xfId="9" applyNumberFormat="1" applyFont="1" applyAlignment="1">
      <alignment vertical="center" wrapText="1"/>
    </xf>
    <xf numFmtId="164" fontId="5" fillId="2" borderId="16" xfId="9" applyNumberFormat="1" applyFont="1" applyAlignment="1">
      <alignment horizontal="center" vertical="center"/>
    </xf>
    <xf numFmtId="43" fontId="3" fillId="2" borderId="16" xfId="9" applyNumberFormat="1" applyFont="1" applyAlignment="1" applyProtection="1">
      <alignment horizontal="right" vertical="top"/>
      <protection locked="0"/>
    </xf>
    <xf numFmtId="0" fontId="3" fillId="0" borderId="0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37" fontId="5" fillId="0" borderId="2" xfId="8" applyNumberFormat="1" applyFont="1" applyFill="1" applyBorder="1" applyAlignment="1">
      <alignment horizontal="center" vertical="center"/>
    </xf>
    <xf numFmtId="37" fontId="5" fillId="0" borderId="12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/>
    </xf>
    <xf numFmtId="0" fontId="5" fillId="0" borderId="0" xfId="8" applyFont="1" applyFill="1" applyBorder="1" applyAlignment="1">
      <alignment horizontal="left"/>
    </xf>
    <xf numFmtId="0" fontId="5" fillId="0" borderId="4" xfId="8" applyFont="1" applyFill="1" applyBorder="1" applyAlignment="1">
      <alignment horizontal="left"/>
    </xf>
    <xf numFmtId="0" fontId="3" fillId="0" borderId="0" xfId="8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" fontId="0" fillId="0" borderId="0" xfId="0" applyNumberFormat="1"/>
    <xf numFmtId="2" fontId="0" fillId="0" borderId="0" xfId="0" applyNumberFormat="1"/>
    <xf numFmtId="2" fontId="10" fillId="0" borderId="0" xfId="0" applyNumberFormat="1" applyFont="1" applyAlignment="1">
      <alignment horizontal="left"/>
    </xf>
    <xf numFmtId="0" fontId="10" fillId="0" borderId="0" xfId="0" applyFont="1"/>
    <xf numFmtId="4" fontId="0" fillId="0" borderId="19" xfId="0" applyNumberFormat="1" applyBorder="1"/>
    <xf numFmtId="2" fontId="0" fillId="0" borderId="19" xfId="0" applyNumberFormat="1" applyBorder="1"/>
    <xf numFmtId="0" fontId="0" fillId="0" borderId="0" xfId="0" applyBorder="1"/>
    <xf numFmtId="0" fontId="0" fillId="0" borderId="0" xfId="0" applyBorder="1" applyAlignment="1">
      <alignment horizontal="justify" vertical="center" wrapText="1"/>
    </xf>
    <xf numFmtId="43" fontId="11" fillId="3" borderId="21" xfId="10" applyNumberFormat="1" applyAlignment="1" applyProtection="1">
      <alignment horizontal="right" vertical="top"/>
      <protection locked="0"/>
    </xf>
    <xf numFmtId="2" fontId="11" fillId="3" borderId="21" xfId="10" applyNumberFormat="1" applyAlignment="1">
      <alignment horizontal="right" vertical="center" wrapText="1"/>
    </xf>
    <xf numFmtId="43" fontId="11" fillId="3" borderId="21" xfId="10" applyNumberFormat="1" applyAlignment="1">
      <alignment horizontal="right" vertical="center" wrapText="1"/>
    </xf>
    <xf numFmtId="4" fontId="11" fillId="3" borderId="21" xfId="10" applyNumberFormat="1" applyAlignment="1" applyProtection="1">
      <alignment vertical="top"/>
      <protection locked="0"/>
    </xf>
    <xf numFmtId="0" fontId="1" fillId="0" borderId="0" xfId="8"/>
    <xf numFmtId="0" fontId="1" fillId="0" borderId="0" xfId="4"/>
    <xf numFmtId="0" fontId="0" fillId="0" borderId="0" xfId="0" applyAlignment="1">
      <alignment horizontal="right"/>
    </xf>
    <xf numFmtId="2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justify" wrapText="1"/>
    </xf>
    <xf numFmtId="0" fontId="7" fillId="0" borderId="8" xfId="0" applyFont="1" applyBorder="1" applyAlignment="1">
      <alignment horizontal="justify" wrapText="1"/>
    </xf>
    <xf numFmtId="0" fontId="7" fillId="0" borderId="11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0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5" fillId="2" borderId="17" xfId="9" applyFont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2" borderId="16" xfId="9" applyFont="1" applyAlignment="1">
      <alignment horizontal="center"/>
    </xf>
    <xf numFmtId="0" fontId="5" fillId="2" borderId="16" xfId="9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/>
    </xf>
    <xf numFmtId="0" fontId="5" fillId="0" borderId="3" xfId="3" applyFont="1" applyFill="1" applyBorder="1" applyAlignment="1">
      <alignment horizontal="left" vertical="top"/>
    </xf>
    <xf numFmtId="0" fontId="3" fillId="2" borderId="16" xfId="9" applyFont="1" applyAlignment="1">
      <alignment horizontal="left" vertical="top"/>
    </xf>
    <xf numFmtId="0" fontId="3" fillId="2" borderId="16" xfId="9" applyFont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5" fillId="2" borderId="16" xfId="9" applyFont="1" applyAlignment="1">
      <alignment horizontal="left" vertical="top"/>
    </xf>
    <xf numFmtId="0" fontId="5" fillId="2" borderId="16" xfId="9" applyFont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2" borderId="16" xfId="9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/>
    </xf>
    <xf numFmtId="0" fontId="5" fillId="2" borderId="16" xfId="9" applyFont="1" applyAlignment="1">
      <alignment horizontal="center" vertical="center" wrapText="1"/>
    </xf>
    <xf numFmtId="0" fontId="5" fillId="2" borderId="16" xfId="9" applyNumberFormat="1" applyFont="1" applyAlignment="1">
      <alignment horizontal="center" vertical="center"/>
    </xf>
    <xf numFmtId="37" fontId="5" fillId="2" borderId="16" xfId="9" applyNumberFormat="1" applyFont="1" applyAlignment="1">
      <alignment horizontal="center" vertical="center"/>
    </xf>
    <xf numFmtId="37" fontId="5" fillId="0" borderId="2" xfId="8" applyNumberFormat="1" applyFont="1" applyFill="1" applyBorder="1" applyAlignment="1">
      <alignment horizontal="center" vertical="center"/>
    </xf>
    <xf numFmtId="37" fontId="5" fillId="0" borderId="12" xfId="8" applyNumberFormat="1" applyFont="1" applyFill="1" applyBorder="1" applyAlignment="1">
      <alignment horizontal="center" vertical="center"/>
    </xf>
    <xf numFmtId="37" fontId="5" fillId="2" borderId="16" xfId="9" applyNumberFormat="1" applyFont="1" applyAlignment="1">
      <alignment horizontal="center" vertical="center" wrapText="1"/>
    </xf>
    <xf numFmtId="0" fontId="5" fillId="0" borderId="10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3" fillId="2" borderId="16" xfId="9" applyFont="1" applyAlignment="1">
      <alignment horizontal="left" vertical="center"/>
    </xf>
    <xf numFmtId="0" fontId="5" fillId="0" borderId="3" xfId="8" applyFont="1" applyFill="1" applyBorder="1" applyAlignment="1">
      <alignment horizontal="left"/>
    </xf>
    <xf numFmtId="0" fontId="5" fillId="0" borderId="0" xfId="8" applyFont="1" applyFill="1" applyBorder="1" applyAlignment="1">
      <alignment horizontal="left"/>
    </xf>
    <xf numFmtId="0" fontId="5" fillId="0" borderId="4" xfId="8" applyFont="1" applyFill="1" applyBorder="1" applyAlignment="1">
      <alignment horizontal="left"/>
    </xf>
    <xf numFmtId="0" fontId="3" fillId="0" borderId="0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2" borderId="16" xfId="9" applyFont="1" applyAlignment="1">
      <alignment horizontal="left" vertical="center" wrapText="1"/>
    </xf>
    <xf numFmtId="0" fontId="5" fillId="2" borderId="16" xfId="9" applyFont="1" applyAlignment="1">
      <alignment horizontal="left" vertical="center" wrapText="1"/>
    </xf>
    <xf numFmtId="0" fontId="3" fillId="0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0" fillId="2" borderId="16" xfId="9" applyFont="1" applyAlignment="1">
      <alignment horizontal="center"/>
    </xf>
    <xf numFmtId="0" fontId="0" fillId="2" borderId="16" xfId="9" applyFont="1" applyAlignment="1">
      <alignment horizontal="center" wrapText="1"/>
    </xf>
    <xf numFmtId="0" fontId="5" fillId="0" borderId="3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2" borderId="16" xfId="9" applyFont="1" applyAlignment="1">
      <alignment vertical="center" wrapText="1"/>
    </xf>
    <xf numFmtId="0" fontId="5" fillId="0" borderId="0" xfId="2" applyFont="1" applyFill="1" applyBorder="1" applyAlignment="1">
      <alignment horizontal="center" vertical="top" wrapText="1"/>
    </xf>
    <xf numFmtId="0" fontId="5" fillId="2" borderId="16" xfId="9" applyFont="1" applyAlignment="1">
      <alignment horizontal="right" wrapText="1"/>
    </xf>
    <xf numFmtId="0" fontId="5" fillId="2" borderId="16" xfId="9" applyFont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37" fontId="5" fillId="0" borderId="10" xfId="8" applyNumberFormat="1" applyFont="1" applyFill="1" applyBorder="1" applyAlignment="1">
      <alignment horizontal="center" vertical="center"/>
    </xf>
    <xf numFmtId="37" fontId="5" fillId="0" borderId="8" xfId="8" applyNumberFormat="1" applyFont="1" applyFill="1" applyBorder="1" applyAlignment="1">
      <alignment horizontal="center" vertical="center"/>
    </xf>
    <xf numFmtId="37" fontId="5" fillId="0" borderId="11" xfId="8" applyNumberFormat="1" applyFont="1" applyFill="1" applyBorder="1" applyAlignment="1">
      <alignment horizontal="center" vertical="center"/>
    </xf>
    <xf numFmtId="37" fontId="5" fillId="0" borderId="3" xfId="8" applyNumberFormat="1" applyFont="1" applyFill="1" applyBorder="1" applyAlignment="1">
      <alignment horizontal="center" vertical="center"/>
    </xf>
    <xf numFmtId="37" fontId="5" fillId="0" borderId="0" xfId="8" applyNumberFormat="1" applyFont="1" applyFill="1" applyBorder="1" applyAlignment="1">
      <alignment horizontal="center" vertical="center"/>
    </xf>
    <xf numFmtId="37" fontId="5" fillId="0" borderId="4" xfId="8" applyNumberFormat="1" applyFont="1" applyFill="1" applyBorder="1" applyAlignment="1">
      <alignment horizontal="center" vertical="center"/>
    </xf>
    <xf numFmtId="37" fontId="5" fillId="0" borderId="5" xfId="8" applyNumberFormat="1" applyFont="1" applyFill="1" applyBorder="1" applyAlignment="1">
      <alignment horizontal="center" vertical="center"/>
    </xf>
    <xf numFmtId="37" fontId="5" fillId="0" borderId="6" xfId="8" applyNumberFormat="1" applyFont="1" applyFill="1" applyBorder="1" applyAlignment="1">
      <alignment horizontal="center" vertical="center"/>
    </xf>
    <xf numFmtId="37" fontId="5" fillId="0" borderId="7" xfId="8" applyNumberFormat="1" applyFont="1" applyFill="1" applyBorder="1" applyAlignment="1">
      <alignment horizontal="center" vertical="center"/>
    </xf>
    <xf numFmtId="0" fontId="5" fillId="0" borderId="18" xfId="8" applyFont="1" applyFill="1" applyBorder="1" applyAlignment="1">
      <alignment horizontal="right" wrapText="1"/>
    </xf>
    <xf numFmtId="0" fontId="5" fillId="0" borderId="1" xfId="8" applyFont="1" applyFill="1" applyBorder="1" applyAlignment="1">
      <alignment horizontal="right" wrapText="1"/>
    </xf>
    <xf numFmtId="0" fontId="5" fillId="0" borderId="2" xfId="8" applyFont="1" applyFill="1" applyBorder="1" applyAlignment="1">
      <alignment horizontal="right" wrapText="1"/>
    </xf>
    <xf numFmtId="0" fontId="5" fillId="0" borderId="0" xfId="2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0" xfId="7" applyNumberFormat="1" applyFont="1" applyFill="1" applyBorder="1" applyAlignment="1">
      <alignment horizontal="center" vertical="center"/>
    </xf>
    <xf numFmtId="37" fontId="5" fillId="0" borderId="12" xfId="8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9" fillId="4" borderId="20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</cellXfs>
  <cellStyles count="11">
    <cellStyle name="=C:\WINNT\SYSTEM32\COMMAND.COM" xfId="7"/>
    <cellStyle name="Entrada" xfId="10" builtinId="20"/>
    <cellStyle name="Millares" xfId="1" builtinId="3"/>
    <cellStyle name="Millares 2" xfId="5"/>
    <cellStyle name="Millares 2 2" xfId="6"/>
    <cellStyle name="Normal" xfId="0" builtinId="0"/>
    <cellStyle name="Normal 2" xfId="2"/>
    <cellStyle name="Normal 2 2" xfId="3"/>
    <cellStyle name="Normal 3" xfId="4"/>
    <cellStyle name="Normal 9" xfId="8"/>
    <cellStyle name="Notas" xfId="9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761338</xdr:colOff>
      <xdr:row>0</xdr:row>
      <xdr:rowOff>23813</xdr:rowOff>
    </xdr:from>
    <xdr:to>
      <xdr:col>6</xdr:col>
      <xdr:colOff>492126</xdr:colOff>
      <xdr:row>0</xdr:row>
      <xdr:rowOff>1109201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338" y="23813"/>
          <a:ext cx="4302788" cy="1085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ACI&#211;N%20DE%20ESTADOS%20FINANCIEROS%202017%20SOSAPAHUE%20y%20HUEJOTZING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"/>
      <sheetName val="EEFF"/>
      <sheetName val="CONSOLIDACIÓN DE ESTADOS FINANC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120" zoomScaleNormal="100" zoomScaleSheetLayoutView="120" workbookViewId="0">
      <selection sqref="A1:H1"/>
    </sheetView>
  </sheetViews>
  <sheetFormatPr baseColWidth="10" defaultRowHeight="15"/>
  <sheetData>
    <row r="1" spans="1:8" ht="108.75" customHeight="1" thickBot="1">
      <c r="A1" s="215"/>
      <c r="B1" s="215"/>
      <c r="C1" s="215"/>
      <c r="D1" s="215"/>
      <c r="E1" s="215"/>
      <c r="F1" s="215"/>
      <c r="G1" s="215"/>
      <c r="H1" s="215"/>
    </row>
    <row r="2" spans="1:8" ht="15.75" thickBot="1">
      <c r="A2" s="216" t="s">
        <v>954</v>
      </c>
      <c r="B2" s="216"/>
      <c r="C2" s="216"/>
      <c r="D2" s="216"/>
      <c r="E2" s="216"/>
      <c r="F2" s="216"/>
      <c r="G2" s="216"/>
      <c r="H2" s="216"/>
    </row>
    <row r="3" spans="1:8" ht="15" customHeight="1" thickBot="1">
      <c r="A3" s="217" t="s">
        <v>955</v>
      </c>
      <c r="B3" s="218"/>
      <c r="C3" s="218"/>
      <c r="D3" s="218"/>
      <c r="E3" s="218"/>
      <c r="F3" s="218"/>
      <c r="G3" s="218"/>
      <c r="H3" s="218"/>
    </row>
    <row r="4" spans="1:8" ht="15.75" thickBot="1">
      <c r="A4" s="218"/>
      <c r="B4" s="218"/>
      <c r="C4" s="218"/>
      <c r="D4" s="218"/>
      <c r="E4" s="218"/>
      <c r="F4" s="218"/>
      <c r="G4" s="218"/>
      <c r="H4" s="218"/>
    </row>
    <row r="5" spans="1:8" ht="15.75" thickBot="1">
      <c r="A5" s="218"/>
      <c r="B5" s="218"/>
      <c r="C5" s="218"/>
      <c r="D5" s="218"/>
      <c r="E5" s="218"/>
      <c r="F5" s="218"/>
      <c r="G5" s="218"/>
      <c r="H5" s="218"/>
    </row>
    <row r="6" spans="1:8" ht="15.75" thickBot="1">
      <c r="A6" s="218"/>
      <c r="B6" s="218"/>
      <c r="C6" s="218"/>
      <c r="D6" s="218"/>
      <c r="E6" s="218"/>
      <c r="F6" s="218"/>
      <c r="G6" s="218"/>
      <c r="H6" s="218"/>
    </row>
    <row r="7" spans="1:8" ht="15.75" thickBot="1">
      <c r="A7" s="218"/>
      <c r="B7" s="218"/>
      <c r="C7" s="218"/>
      <c r="D7" s="218"/>
      <c r="E7" s="218"/>
      <c r="F7" s="218"/>
      <c r="G7" s="218"/>
      <c r="H7" s="218"/>
    </row>
    <row r="8" spans="1:8" ht="15.75" thickBot="1">
      <c r="A8" s="218"/>
      <c r="B8" s="218"/>
      <c r="C8" s="218"/>
      <c r="D8" s="218"/>
      <c r="E8" s="218"/>
      <c r="F8" s="218"/>
      <c r="G8" s="218"/>
      <c r="H8" s="218"/>
    </row>
    <row r="9" spans="1:8" ht="15.75" thickBot="1">
      <c r="A9" s="218"/>
      <c r="B9" s="218"/>
      <c r="C9" s="218"/>
      <c r="D9" s="218"/>
      <c r="E9" s="218"/>
      <c r="F9" s="218"/>
      <c r="G9" s="218"/>
      <c r="H9" s="218"/>
    </row>
    <row r="10" spans="1:8" ht="15.75" thickBot="1">
      <c r="A10" s="218"/>
      <c r="B10" s="218"/>
      <c r="C10" s="218"/>
      <c r="D10" s="218"/>
      <c r="E10" s="218"/>
      <c r="F10" s="218"/>
      <c r="G10" s="218"/>
      <c r="H10" s="218"/>
    </row>
    <row r="11" spans="1:8">
      <c r="A11" s="117"/>
      <c r="B11" s="117"/>
      <c r="C11" s="117"/>
      <c r="D11" s="117"/>
      <c r="E11" s="117"/>
      <c r="F11" s="117"/>
      <c r="G11" s="117"/>
      <c r="H11" s="117"/>
    </row>
    <row r="12" spans="1:8">
      <c r="A12" s="117"/>
      <c r="B12" s="117"/>
      <c r="C12" s="117"/>
      <c r="D12" s="117"/>
      <c r="E12" s="117"/>
      <c r="F12" s="117"/>
      <c r="G12" s="117"/>
      <c r="H12" s="117"/>
    </row>
    <row r="13" spans="1:8">
      <c r="A13" s="117"/>
      <c r="B13" s="117"/>
      <c r="C13" s="117"/>
      <c r="D13" s="117"/>
      <c r="E13" s="117"/>
      <c r="F13" s="117"/>
      <c r="G13" s="117"/>
      <c r="H13" s="117"/>
    </row>
    <row r="14" spans="1:8">
      <c r="C14" s="116"/>
    </row>
  </sheetData>
  <sheetProtection algorithmName="SHA-512" hashValue="242bU90BxHYtdYAPtvntiz7x6LiMHWhiz6hxs02c1y/cVpVToZKzbI8+m0ci3kYaeOPkXRh2FaxWd3X+Dzu6cA==" saltValue="I9q4t02Y9T1yxoBUJhvHAg==" spinCount="100000" sheet="1" objects="1" scenarios="1"/>
  <mergeCells count="3">
    <mergeCell ref="A3:H10"/>
    <mergeCell ref="A2:H2"/>
    <mergeCell ref="A1:H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view="pageBreakPreview" topLeftCell="A61" zoomScaleNormal="100" zoomScaleSheetLayoutView="100" workbookViewId="0">
      <selection activeCell="F254" sqref="F254"/>
    </sheetView>
  </sheetViews>
  <sheetFormatPr baseColWidth="10" defaultRowHeight="15"/>
  <cols>
    <col min="1" max="1" width="15.5703125" style="109" customWidth="1"/>
    <col min="2" max="2" width="66" customWidth="1"/>
    <col min="3" max="6" width="13.7109375" bestFit="1" customWidth="1"/>
  </cols>
  <sheetData>
    <row r="1" spans="1:6">
      <c r="A1" s="126" t="s">
        <v>0</v>
      </c>
      <c r="B1" s="126"/>
      <c r="C1" s="126"/>
      <c r="D1" s="126"/>
      <c r="E1" s="126"/>
      <c r="F1" s="126"/>
    </row>
    <row r="2" spans="1:6">
      <c r="A2" s="126" t="s">
        <v>153</v>
      </c>
      <c r="B2" s="126"/>
      <c r="C2" s="126"/>
      <c r="D2" s="126"/>
      <c r="E2" s="126"/>
      <c r="F2" s="126"/>
    </row>
    <row r="3" spans="1:6">
      <c r="A3" s="126" t="s">
        <v>154</v>
      </c>
      <c r="B3" s="126"/>
      <c r="C3" s="126"/>
      <c r="D3" s="126"/>
      <c r="E3" s="126"/>
      <c r="F3" s="126"/>
    </row>
    <row r="4" spans="1:6">
      <c r="A4" s="104" t="s">
        <v>155</v>
      </c>
      <c r="B4" s="105" t="s">
        <v>156</v>
      </c>
      <c r="C4" s="105"/>
      <c r="D4" s="106"/>
      <c r="E4" s="106"/>
      <c r="F4" s="105"/>
    </row>
    <row r="5" spans="1:6">
      <c r="A5" s="107" t="s">
        <v>157</v>
      </c>
      <c r="B5" s="107" t="s">
        <v>158</v>
      </c>
      <c r="C5" s="108" t="s">
        <v>159</v>
      </c>
      <c r="D5" s="107" t="s">
        <v>160</v>
      </c>
      <c r="E5" s="107" t="s">
        <v>161</v>
      </c>
      <c r="F5" s="107" t="s">
        <v>162</v>
      </c>
    </row>
    <row r="6" spans="1:6">
      <c r="A6" s="109">
        <v>1</v>
      </c>
      <c r="B6" t="s">
        <v>163</v>
      </c>
      <c r="C6" s="110">
        <v>150792638.28</v>
      </c>
      <c r="D6" s="110">
        <v>52628190.270000003</v>
      </c>
      <c r="E6" s="110">
        <v>49339526.640000001</v>
      </c>
      <c r="F6" s="110">
        <f>C6+D6-E6</f>
        <v>154081301.91000003</v>
      </c>
    </row>
    <row r="7" spans="1:6">
      <c r="A7" s="109">
        <v>1.1000000000000001</v>
      </c>
      <c r="B7" t="s">
        <v>164</v>
      </c>
      <c r="C7" s="110">
        <v>44429265.590000004</v>
      </c>
      <c r="D7" s="110">
        <v>47883992.950000003</v>
      </c>
      <c r="E7" s="110">
        <v>46090917.5</v>
      </c>
      <c r="F7" s="110">
        <f t="shared" ref="F7:F70" si="0">C7+D7-E7</f>
        <v>46222341.040000007</v>
      </c>
    </row>
    <row r="8" spans="1:6">
      <c r="A8" s="109" t="s">
        <v>165</v>
      </c>
      <c r="B8" t="s">
        <v>166</v>
      </c>
      <c r="C8" s="110">
        <v>33661815.210000001</v>
      </c>
      <c r="D8" s="110">
        <v>26922897.129999999</v>
      </c>
      <c r="E8" s="110">
        <v>23843959.329999998</v>
      </c>
      <c r="F8" s="110">
        <f t="shared" si="0"/>
        <v>36740753.010000005</v>
      </c>
    </row>
    <row r="9" spans="1:6">
      <c r="A9" s="109" t="s">
        <v>167</v>
      </c>
      <c r="B9" t="s">
        <v>168</v>
      </c>
      <c r="C9" s="110">
        <v>2459.46</v>
      </c>
      <c r="D9" s="110">
        <v>1682039.95</v>
      </c>
      <c r="E9" s="110">
        <v>1682443.94</v>
      </c>
      <c r="F9" s="110">
        <f t="shared" si="0"/>
        <v>2055.4699999999721</v>
      </c>
    </row>
    <row r="10" spans="1:6">
      <c r="A10" s="109" t="s">
        <v>169</v>
      </c>
      <c r="B10" t="s">
        <v>170</v>
      </c>
      <c r="C10">
        <v>403.99</v>
      </c>
      <c r="D10" s="110">
        <v>1682039.95</v>
      </c>
      <c r="E10" s="110">
        <v>1682443.94</v>
      </c>
      <c r="F10" s="110">
        <f t="shared" si="0"/>
        <v>0</v>
      </c>
    </row>
    <row r="11" spans="1:6">
      <c r="A11" s="109" t="s">
        <v>171</v>
      </c>
      <c r="B11" t="s">
        <v>172</v>
      </c>
      <c r="C11">
        <v>403.99</v>
      </c>
      <c r="D11" s="110">
        <v>1682039.95</v>
      </c>
      <c r="E11" s="110">
        <v>1682443.94</v>
      </c>
      <c r="F11" s="110">
        <f t="shared" si="0"/>
        <v>0</v>
      </c>
    </row>
    <row r="12" spans="1:6">
      <c r="A12" s="109" t="s">
        <v>173</v>
      </c>
      <c r="B12" t="s">
        <v>174</v>
      </c>
      <c r="C12" s="110">
        <v>2055.4699999999998</v>
      </c>
      <c r="D12" s="111">
        <v>0</v>
      </c>
      <c r="E12" s="111">
        <v>0</v>
      </c>
      <c r="F12" s="110">
        <f t="shared" si="0"/>
        <v>2055.4699999999998</v>
      </c>
    </row>
    <row r="13" spans="1:6">
      <c r="A13" s="109" t="s">
        <v>175</v>
      </c>
      <c r="B13" t="s">
        <v>176</v>
      </c>
      <c r="C13" s="110">
        <v>2055.4699999999998</v>
      </c>
      <c r="D13" s="111">
        <v>0</v>
      </c>
      <c r="E13" s="111">
        <v>0</v>
      </c>
      <c r="F13" s="110">
        <f t="shared" si="0"/>
        <v>2055.4699999999998</v>
      </c>
    </row>
    <row r="14" spans="1:6">
      <c r="A14" s="109" t="s">
        <v>177</v>
      </c>
      <c r="B14" t="s">
        <v>178</v>
      </c>
      <c r="C14" s="110">
        <v>33249397.829999998</v>
      </c>
      <c r="D14" s="110">
        <v>25240857.18</v>
      </c>
      <c r="E14" s="110">
        <v>22161515.390000001</v>
      </c>
      <c r="F14" s="110">
        <f t="shared" si="0"/>
        <v>36328739.619999997</v>
      </c>
    </row>
    <row r="15" spans="1:6">
      <c r="A15" s="109" t="s">
        <v>179</v>
      </c>
      <c r="B15" t="s">
        <v>180</v>
      </c>
      <c r="C15" s="110">
        <v>33249397.829999998</v>
      </c>
      <c r="D15" s="110">
        <v>25240857.18</v>
      </c>
      <c r="E15" s="110">
        <v>22161515.390000001</v>
      </c>
      <c r="F15" s="110">
        <f t="shared" si="0"/>
        <v>36328739.619999997</v>
      </c>
    </row>
    <row r="16" spans="1:6">
      <c r="A16" s="109" t="s">
        <v>181</v>
      </c>
      <c r="B16" t="s">
        <v>182</v>
      </c>
      <c r="C16" s="110">
        <v>604862.76</v>
      </c>
      <c r="D16" s="110">
        <v>5476706.6500000004</v>
      </c>
      <c r="E16" s="110">
        <v>5941261.6399999997</v>
      </c>
      <c r="F16" s="110">
        <f t="shared" si="0"/>
        <v>140307.77000000048</v>
      </c>
    </row>
    <row r="17" spans="1:6">
      <c r="A17" s="109" t="s">
        <v>183</v>
      </c>
      <c r="B17" t="s">
        <v>184</v>
      </c>
      <c r="C17" s="110">
        <v>604862.76</v>
      </c>
      <c r="D17" s="110">
        <v>5476706.6500000004</v>
      </c>
      <c r="E17" s="110">
        <v>5941261.6399999997</v>
      </c>
      <c r="F17" s="110">
        <f t="shared" si="0"/>
        <v>140307.77000000048</v>
      </c>
    </row>
    <row r="18" spans="1:6">
      <c r="A18" s="109" t="s">
        <v>185</v>
      </c>
      <c r="B18" t="s">
        <v>186</v>
      </c>
      <c r="C18" s="110">
        <v>638757.97</v>
      </c>
      <c r="D18" s="110">
        <v>5827853.46</v>
      </c>
      <c r="E18" s="110">
        <v>5732207.1500000004</v>
      </c>
      <c r="F18" s="110">
        <f t="shared" si="0"/>
        <v>734404.27999999933</v>
      </c>
    </row>
    <row r="19" spans="1:6">
      <c r="A19" s="109" t="s">
        <v>187</v>
      </c>
      <c r="B19" t="s">
        <v>188</v>
      </c>
      <c r="C19" s="110">
        <v>355783.94</v>
      </c>
      <c r="D19" s="110">
        <v>4453571.49</v>
      </c>
      <c r="E19" s="110">
        <v>4626333.24</v>
      </c>
      <c r="F19" s="110">
        <f t="shared" si="0"/>
        <v>183022.19000000041</v>
      </c>
    </row>
    <row r="20" spans="1:6">
      <c r="A20" s="109" t="s">
        <v>189</v>
      </c>
      <c r="B20" t="s">
        <v>190</v>
      </c>
      <c r="C20" s="110">
        <v>282974.03000000003</v>
      </c>
      <c r="D20" s="110">
        <v>1023673.43</v>
      </c>
      <c r="E20" s="110">
        <v>1105872.9099999999</v>
      </c>
      <c r="F20" s="110">
        <f t="shared" si="0"/>
        <v>200774.55000000005</v>
      </c>
    </row>
    <row r="21" spans="1:6">
      <c r="A21" s="109" t="s">
        <v>191</v>
      </c>
      <c r="B21" t="s">
        <v>192</v>
      </c>
      <c r="C21" s="111">
        <v>0</v>
      </c>
      <c r="D21" s="110">
        <v>350608.54</v>
      </c>
      <c r="E21" s="111">
        <v>1</v>
      </c>
      <c r="F21" s="110">
        <f t="shared" si="0"/>
        <v>350607.54</v>
      </c>
    </row>
    <row r="22" spans="1:6">
      <c r="A22" s="109" t="s">
        <v>193</v>
      </c>
      <c r="B22" t="s">
        <v>194</v>
      </c>
      <c r="C22" s="110">
        <v>1090655.6499999999</v>
      </c>
      <c r="D22" s="110">
        <v>3609982.36</v>
      </c>
      <c r="E22" s="110">
        <v>1263873.3899999999</v>
      </c>
      <c r="F22" s="110">
        <f t="shared" si="0"/>
        <v>3436764.62</v>
      </c>
    </row>
    <row r="23" spans="1:6">
      <c r="A23" s="109" t="s">
        <v>195</v>
      </c>
      <c r="B23" t="s">
        <v>196</v>
      </c>
      <c r="C23" s="110">
        <v>1090655.6499999999</v>
      </c>
      <c r="D23" s="110">
        <v>3609982.36</v>
      </c>
      <c r="E23" s="110">
        <v>1263873.3899999999</v>
      </c>
      <c r="F23" s="110">
        <f t="shared" si="0"/>
        <v>3436764.62</v>
      </c>
    </row>
    <row r="24" spans="1:6">
      <c r="A24" s="109" t="s">
        <v>197</v>
      </c>
      <c r="B24" t="s">
        <v>198</v>
      </c>
      <c r="C24" s="110">
        <v>10972207.039999999</v>
      </c>
      <c r="D24" s="110">
        <v>2778645.73</v>
      </c>
      <c r="E24" s="110">
        <v>11747.93</v>
      </c>
      <c r="F24" s="110">
        <f t="shared" si="0"/>
        <v>13739104.84</v>
      </c>
    </row>
    <row r="25" spans="1:6">
      <c r="A25" s="109" t="s">
        <v>199</v>
      </c>
      <c r="B25" t="s">
        <v>200</v>
      </c>
      <c r="C25" s="110">
        <v>103813.6</v>
      </c>
      <c r="D25">
        <v>0.87</v>
      </c>
      <c r="E25" s="111">
        <v>0</v>
      </c>
      <c r="F25" s="110">
        <f t="shared" si="0"/>
        <v>103814.47</v>
      </c>
    </row>
    <row r="26" spans="1:6">
      <c r="A26" s="109" t="s">
        <v>201</v>
      </c>
      <c r="B26" t="s">
        <v>202</v>
      </c>
      <c r="C26" s="110">
        <v>10868393.439999999</v>
      </c>
      <c r="D26" s="110">
        <v>2778644.86</v>
      </c>
      <c r="E26" s="110">
        <v>11747.93</v>
      </c>
      <c r="F26" s="110">
        <f t="shared" si="0"/>
        <v>13635290.369999999</v>
      </c>
    </row>
    <row r="27" spans="1:6">
      <c r="A27" s="109" t="s">
        <v>203</v>
      </c>
      <c r="B27" t="s">
        <v>204</v>
      </c>
      <c r="C27" s="110">
        <v>6519306.3899999997</v>
      </c>
      <c r="D27" s="110">
        <v>3436055.16</v>
      </c>
      <c r="E27" s="110">
        <v>2770326.22</v>
      </c>
      <c r="F27" s="110">
        <f t="shared" si="0"/>
        <v>7185035.3300000001</v>
      </c>
    </row>
    <row r="28" spans="1:6">
      <c r="A28" s="109" t="s">
        <v>205</v>
      </c>
      <c r="B28" t="s">
        <v>206</v>
      </c>
      <c r="C28">
        <v>392.95</v>
      </c>
      <c r="D28" s="111">
        <v>0</v>
      </c>
      <c r="E28" s="111">
        <v>0</v>
      </c>
      <c r="F28" s="110">
        <f t="shared" si="0"/>
        <v>392.95</v>
      </c>
    </row>
    <row r="29" spans="1:6">
      <c r="A29" s="109" t="s">
        <v>207</v>
      </c>
      <c r="B29" t="s">
        <v>208</v>
      </c>
      <c r="C29" s="110">
        <v>6518913.4400000004</v>
      </c>
      <c r="D29" s="110">
        <v>3436055.16</v>
      </c>
      <c r="E29" s="110">
        <v>2770326.22</v>
      </c>
      <c r="F29" s="110">
        <f t="shared" si="0"/>
        <v>7184642.3800000008</v>
      </c>
    </row>
    <row r="30" spans="1:6">
      <c r="A30" s="109" t="s">
        <v>209</v>
      </c>
      <c r="B30" t="s">
        <v>210</v>
      </c>
      <c r="C30" s="110">
        <v>20550.5</v>
      </c>
      <c r="D30">
        <v>4.91</v>
      </c>
      <c r="E30" s="111">
        <v>0</v>
      </c>
      <c r="F30" s="110">
        <f t="shared" si="0"/>
        <v>20555.41</v>
      </c>
    </row>
    <row r="31" spans="1:6">
      <c r="A31" s="109" t="s">
        <v>211</v>
      </c>
      <c r="B31" t="s">
        <v>212</v>
      </c>
      <c r="C31" s="110">
        <v>20550.5</v>
      </c>
      <c r="D31">
        <v>4.91</v>
      </c>
      <c r="E31" s="111">
        <v>0</v>
      </c>
      <c r="F31" s="110">
        <f t="shared" si="0"/>
        <v>20555.41</v>
      </c>
    </row>
    <row r="32" spans="1:6">
      <c r="A32" s="109" t="s">
        <v>213</v>
      </c>
      <c r="B32" t="s">
        <v>214</v>
      </c>
      <c r="C32" s="110">
        <v>119377.96</v>
      </c>
      <c r="D32">
        <v>863.48</v>
      </c>
      <c r="E32" s="111">
        <v>0</v>
      </c>
      <c r="F32" s="110">
        <f t="shared" si="0"/>
        <v>120241.44</v>
      </c>
    </row>
    <row r="33" spans="1:6">
      <c r="A33" s="109" t="s">
        <v>215</v>
      </c>
      <c r="B33" t="s">
        <v>216</v>
      </c>
      <c r="C33" s="110">
        <v>119377.96</v>
      </c>
      <c r="D33">
        <v>863.48</v>
      </c>
      <c r="E33" s="111">
        <v>0</v>
      </c>
      <c r="F33" s="110">
        <f t="shared" si="0"/>
        <v>120241.44</v>
      </c>
    </row>
    <row r="34" spans="1:6">
      <c r="A34" s="109" t="s">
        <v>217</v>
      </c>
      <c r="B34" t="s">
        <v>218</v>
      </c>
      <c r="C34" s="110">
        <v>13283679.560000001</v>
      </c>
      <c r="D34" s="110">
        <v>4110745.43</v>
      </c>
      <c r="E34" s="110">
        <v>6442099.0599999996</v>
      </c>
      <c r="F34" s="110">
        <f t="shared" si="0"/>
        <v>10952325.930000003</v>
      </c>
    </row>
    <row r="35" spans="1:6">
      <c r="A35" s="109" t="s">
        <v>219</v>
      </c>
      <c r="B35" t="s">
        <v>220</v>
      </c>
      <c r="C35" s="111">
        <v>0</v>
      </c>
      <c r="D35" s="110">
        <v>3090000</v>
      </c>
      <c r="E35" s="110">
        <v>3090000</v>
      </c>
      <c r="F35" s="110">
        <f t="shared" si="0"/>
        <v>0</v>
      </c>
    </row>
    <row r="36" spans="1:6">
      <c r="A36" s="109" t="s">
        <v>221</v>
      </c>
      <c r="B36" t="s">
        <v>222</v>
      </c>
      <c r="C36" s="110">
        <v>4812481.7</v>
      </c>
      <c r="D36" s="110">
        <v>1020476.65</v>
      </c>
      <c r="E36" s="110">
        <v>2090000</v>
      </c>
      <c r="F36" s="110">
        <f t="shared" si="0"/>
        <v>3742958.3500000006</v>
      </c>
    </row>
    <row r="37" spans="1:6">
      <c r="A37" s="109" t="s">
        <v>223</v>
      </c>
      <c r="B37" t="s">
        <v>224</v>
      </c>
      <c r="C37" s="110">
        <v>1728.44</v>
      </c>
      <c r="D37">
        <v>0.43</v>
      </c>
      <c r="E37" s="111">
        <v>0</v>
      </c>
      <c r="F37" s="110">
        <f t="shared" si="0"/>
        <v>1728.8700000000001</v>
      </c>
    </row>
    <row r="38" spans="1:6">
      <c r="A38" s="109" t="s">
        <v>225</v>
      </c>
      <c r="B38" t="s">
        <v>226</v>
      </c>
      <c r="C38" s="110">
        <v>1102.02</v>
      </c>
      <c r="D38">
        <v>0.01</v>
      </c>
      <c r="E38" s="111">
        <v>0</v>
      </c>
      <c r="F38" s="110">
        <f t="shared" si="0"/>
        <v>1102.03</v>
      </c>
    </row>
    <row r="39" spans="1:6">
      <c r="A39" s="109" t="s">
        <v>227</v>
      </c>
      <c r="B39" t="s">
        <v>228</v>
      </c>
      <c r="C39" s="110">
        <v>249172.55</v>
      </c>
      <c r="D39">
        <v>2.08</v>
      </c>
      <c r="E39" s="110">
        <v>242426.53</v>
      </c>
      <c r="F39" s="110">
        <f t="shared" si="0"/>
        <v>6748.0999999999767</v>
      </c>
    </row>
    <row r="40" spans="1:6">
      <c r="A40" s="109" t="s">
        <v>229</v>
      </c>
      <c r="B40" t="s">
        <v>230</v>
      </c>
      <c r="C40" s="110">
        <v>17378.86</v>
      </c>
      <c r="D40">
        <v>0.14000000000000001</v>
      </c>
      <c r="E40" s="111">
        <v>0</v>
      </c>
      <c r="F40" s="110">
        <f t="shared" si="0"/>
        <v>17379</v>
      </c>
    </row>
    <row r="41" spans="1:6">
      <c r="A41" s="109" t="s">
        <v>231</v>
      </c>
      <c r="B41" t="s">
        <v>232</v>
      </c>
      <c r="C41" s="110">
        <v>56558.65</v>
      </c>
      <c r="D41">
        <v>0.47</v>
      </c>
      <c r="E41" s="111">
        <v>0</v>
      </c>
      <c r="F41" s="110">
        <f t="shared" si="0"/>
        <v>56559.12</v>
      </c>
    </row>
    <row r="42" spans="1:6">
      <c r="A42" s="109" t="s">
        <v>233</v>
      </c>
      <c r="B42" t="s">
        <v>234</v>
      </c>
      <c r="C42" s="110">
        <v>14814.03</v>
      </c>
      <c r="D42">
        <v>0.12</v>
      </c>
      <c r="E42" s="111">
        <v>0</v>
      </c>
      <c r="F42" s="110">
        <f t="shared" si="0"/>
        <v>14814.150000000001</v>
      </c>
    </row>
    <row r="43" spans="1:6">
      <c r="A43" s="109" t="s">
        <v>235</v>
      </c>
      <c r="B43" t="s">
        <v>236</v>
      </c>
      <c r="C43" s="110">
        <v>1441152.54</v>
      </c>
      <c r="D43">
        <v>29.38</v>
      </c>
      <c r="E43" s="110">
        <v>95895.37</v>
      </c>
      <c r="F43" s="110">
        <f t="shared" si="0"/>
        <v>1345286.5499999998</v>
      </c>
    </row>
    <row r="44" spans="1:6">
      <c r="A44" s="109" t="s">
        <v>237</v>
      </c>
      <c r="B44" t="s">
        <v>238</v>
      </c>
      <c r="C44" s="110">
        <v>5789290.7699999996</v>
      </c>
      <c r="D44">
        <v>231.4</v>
      </c>
      <c r="E44" s="110">
        <v>923777.16</v>
      </c>
      <c r="F44" s="110">
        <f t="shared" si="0"/>
        <v>4865745.01</v>
      </c>
    </row>
    <row r="45" spans="1:6">
      <c r="A45" s="109" t="s">
        <v>239</v>
      </c>
      <c r="B45" t="s">
        <v>240</v>
      </c>
      <c r="C45" s="110">
        <v>900000</v>
      </c>
      <c r="D45">
        <v>4.75</v>
      </c>
      <c r="E45" s="111">
        <v>0</v>
      </c>
      <c r="F45" s="110">
        <f t="shared" si="0"/>
        <v>900004.75</v>
      </c>
    </row>
    <row r="46" spans="1:6">
      <c r="A46" s="109" t="s">
        <v>241</v>
      </c>
      <c r="B46" t="s">
        <v>242</v>
      </c>
      <c r="C46" s="110">
        <v>0</v>
      </c>
      <c r="D46" s="111">
        <v>0</v>
      </c>
      <c r="E46" s="111">
        <v>0</v>
      </c>
      <c r="F46" s="110">
        <f t="shared" si="0"/>
        <v>0</v>
      </c>
    </row>
    <row r="47" spans="1:6">
      <c r="A47" s="109" t="s">
        <v>243</v>
      </c>
      <c r="B47" t="s">
        <v>244</v>
      </c>
      <c r="C47" s="110">
        <v>0</v>
      </c>
      <c r="D47" s="111">
        <v>0</v>
      </c>
      <c r="E47" s="111">
        <v>0</v>
      </c>
      <c r="F47" s="110">
        <f t="shared" si="0"/>
        <v>0</v>
      </c>
    </row>
    <row r="48" spans="1:6">
      <c r="A48" s="109" t="s">
        <v>245</v>
      </c>
      <c r="B48" t="s">
        <v>246</v>
      </c>
      <c r="C48" s="110">
        <v>409957.92</v>
      </c>
      <c r="D48" s="111">
        <v>0</v>
      </c>
      <c r="E48" s="111">
        <v>0</v>
      </c>
      <c r="F48" s="110">
        <f t="shared" si="0"/>
        <v>409957.92</v>
      </c>
    </row>
    <row r="49" spans="1:7">
      <c r="A49" s="109" t="s">
        <v>247</v>
      </c>
      <c r="B49" t="s">
        <v>248</v>
      </c>
      <c r="C49" s="110">
        <v>409957.92</v>
      </c>
      <c r="D49" s="111">
        <v>0</v>
      </c>
      <c r="E49" s="111">
        <v>0</v>
      </c>
      <c r="F49" s="110">
        <f t="shared" si="0"/>
        <v>409957.92</v>
      </c>
    </row>
    <row r="50" spans="1:7">
      <c r="A50" s="109" t="s">
        <v>249</v>
      </c>
      <c r="B50" t="s">
        <v>250</v>
      </c>
      <c r="C50" s="110">
        <v>409957.92</v>
      </c>
      <c r="D50" s="111">
        <v>0</v>
      </c>
      <c r="E50" s="111">
        <v>0</v>
      </c>
      <c r="F50" s="110">
        <f t="shared" si="0"/>
        <v>409957.92</v>
      </c>
    </row>
    <row r="51" spans="1:7">
      <c r="A51" s="109" t="s">
        <v>251</v>
      </c>
      <c r="B51" t="s">
        <v>252</v>
      </c>
      <c r="C51" s="110">
        <v>9870824.5299999993</v>
      </c>
      <c r="D51" s="110">
        <v>20747836.969999999</v>
      </c>
      <c r="E51" s="110">
        <v>21862994.260000002</v>
      </c>
      <c r="F51" s="110">
        <f t="shared" si="0"/>
        <v>8755667.2399999984</v>
      </c>
    </row>
    <row r="52" spans="1:7">
      <c r="A52" s="109" t="s">
        <v>253</v>
      </c>
      <c r="B52" t="s">
        <v>254</v>
      </c>
      <c r="C52" s="110">
        <v>9288141.7200000007</v>
      </c>
      <c r="D52" s="110">
        <v>16852007.039999999</v>
      </c>
      <c r="E52" s="110">
        <v>17896036.260000002</v>
      </c>
      <c r="F52" s="110">
        <f t="shared" si="0"/>
        <v>8244112.4999999963</v>
      </c>
    </row>
    <row r="53" spans="1:7">
      <c r="A53" s="109" t="s">
        <v>255</v>
      </c>
      <c r="B53" t="s">
        <v>256</v>
      </c>
      <c r="C53" s="111">
        <v>0</v>
      </c>
      <c r="D53" s="110">
        <v>11484204.779999999</v>
      </c>
      <c r="E53" s="110">
        <v>11484204.779999999</v>
      </c>
      <c r="F53" s="110">
        <f t="shared" si="0"/>
        <v>0</v>
      </c>
    </row>
    <row r="54" spans="1:7">
      <c r="A54" s="109" t="s">
        <v>257</v>
      </c>
      <c r="B54" t="s">
        <v>258</v>
      </c>
      <c r="C54" s="111">
        <v>0</v>
      </c>
      <c r="D54" s="110">
        <v>3609956.46</v>
      </c>
      <c r="E54" s="110">
        <v>3609956.46</v>
      </c>
      <c r="F54" s="110">
        <f t="shared" si="0"/>
        <v>0</v>
      </c>
      <c r="G54" s="110"/>
    </row>
    <row r="55" spans="1:7">
      <c r="A55" s="109" t="s">
        <v>259</v>
      </c>
      <c r="B55" t="s">
        <v>260</v>
      </c>
      <c r="C55" s="110">
        <v>9288141.7200000007</v>
      </c>
      <c r="D55" s="110">
        <v>1757845.8</v>
      </c>
      <c r="E55" s="110">
        <v>2801875.02</v>
      </c>
      <c r="F55" s="110">
        <f t="shared" si="0"/>
        <v>8244112.5000000019</v>
      </c>
    </row>
    <row r="56" spans="1:7">
      <c r="A56" s="109" t="s">
        <v>261</v>
      </c>
      <c r="B56" t="s">
        <v>262</v>
      </c>
      <c r="C56" s="110">
        <v>532682.81000000006</v>
      </c>
      <c r="D56" s="110">
        <v>116782.8</v>
      </c>
      <c r="E56" s="110">
        <v>137910.87</v>
      </c>
      <c r="F56" s="110">
        <f t="shared" si="0"/>
        <v>511554.74000000011</v>
      </c>
    </row>
    <row r="57" spans="1:7">
      <c r="A57" s="109" t="s">
        <v>263</v>
      </c>
      <c r="B57" t="s">
        <v>264</v>
      </c>
      <c r="C57" s="110">
        <v>1568.5</v>
      </c>
      <c r="D57" s="111">
        <v>0</v>
      </c>
      <c r="E57" s="111">
        <v>0</v>
      </c>
      <c r="F57" s="110">
        <f t="shared" si="0"/>
        <v>1568.5</v>
      </c>
    </row>
    <row r="58" spans="1:7">
      <c r="A58" s="109" t="s">
        <v>265</v>
      </c>
      <c r="B58" t="s">
        <v>266</v>
      </c>
      <c r="C58" s="110">
        <v>70247.31</v>
      </c>
      <c r="D58" s="110">
        <v>68782.8</v>
      </c>
      <c r="E58" s="110">
        <v>70160.87</v>
      </c>
      <c r="F58" s="110">
        <f t="shared" si="0"/>
        <v>68869.239999999991</v>
      </c>
    </row>
    <row r="59" spans="1:7">
      <c r="A59" s="109" t="s">
        <v>267</v>
      </c>
      <c r="B59" t="s">
        <v>268</v>
      </c>
      <c r="C59" s="110">
        <v>460867</v>
      </c>
      <c r="D59" s="110">
        <v>48000</v>
      </c>
      <c r="E59" s="110">
        <v>67750</v>
      </c>
      <c r="F59" s="110">
        <f t="shared" si="0"/>
        <v>441117</v>
      </c>
    </row>
    <row r="60" spans="1:7">
      <c r="A60" s="109" t="s">
        <v>269</v>
      </c>
      <c r="B60" t="s">
        <v>270</v>
      </c>
      <c r="C60" s="111">
        <v>0</v>
      </c>
      <c r="D60" s="110">
        <v>3679047.13</v>
      </c>
      <c r="E60" s="110">
        <v>3679047.13</v>
      </c>
      <c r="F60" s="110">
        <f t="shared" si="0"/>
        <v>0</v>
      </c>
    </row>
    <row r="61" spans="1:7">
      <c r="A61" s="109" t="s">
        <v>271</v>
      </c>
      <c r="B61" t="s">
        <v>272</v>
      </c>
      <c r="C61" s="111">
        <v>0</v>
      </c>
      <c r="D61" s="110">
        <v>991253</v>
      </c>
      <c r="E61" s="110">
        <v>991253</v>
      </c>
      <c r="F61" s="110">
        <f t="shared" si="0"/>
        <v>0</v>
      </c>
    </row>
    <row r="62" spans="1:7">
      <c r="A62" s="109" t="s">
        <v>273</v>
      </c>
      <c r="B62" t="s">
        <v>274</v>
      </c>
      <c r="C62" s="111">
        <v>0</v>
      </c>
      <c r="D62" s="110">
        <v>2327696.61</v>
      </c>
      <c r="E62" s="110">
        <v>2327696.61</v>
      </c>
      <c r="F62" s="110">
        <f t="shared" si="0"/>
        <v>0</v>
      </c>
    </row>
    <row r="63" spans="1:7">
      <c r="A63" s="109" t="s">
        <v>275</v>
      </c>
      <c r="B63" t="s">
        <v>276</v>
      </c>
      <c r="C63" s="111">
        <v>0</v>
      </c>
      <c r="D63" s="110">
        <v>130974.52</v>
      </c>
      <c r="E63" s="110">
        <v>130974.52</v>
      </c>
      <c r="F63" s="110">
        <f t="shared" si="0"/>
        <v>0</v>
      </c>
    </row>
    <row r="64" spans="1:7">
      <c r="A64" s="109" t="s">
        <v>277</v>
      </c>
      <c r="B64" t="s">
        <v>278</v>
      </c>
      <c r="C64" s="111">
        <v>0</v>
      </c>
      <c r="D64" s="110">
        <v>167931</v>
      </c>
      <c r="E64" s="110">
        <v>167931</v>
      </c>
      <c r="F64" s="110">
        <f t="shared" si="0"/>
        <v>0</v>
      </c>
    </row>
    <row r="65" spans="1:6">
      <c r="A65" s="109" t="s">
        <v>279</v>
      </c>
      <c r="B65" t="s">
        <v>280</v>
      </c>
      <c r="C65" s="111">
        <v>0</v>
      </c>
      <c r="D65" s="110">
        <v>61192</v>
      </c>
      <c r="E65" s="110">
        <v>61192</v>
      </c>
      <c r="F65" s="110">
        <f t="shared" si="0"/>
        <v>0</v>
      </c>
    </row>
    <row r="66" spans="1:6">
      <c r="A66" s="109" t="s">
        <v>281</v>
      </c>
      <c r="B66" t="s">
        <v>282</v>
      </c>
      <c r="C66" s="110">
        <v>50000</v>
      </c>
      <c r="D66" s="110">
        <v>100000</v>
      </c>
      <c r="E66" s="110">
        <v>150000</v>
      </c>
      <c r="F66" s="110">
        <f t="shared" si="0"/>
        <v>0</v>
      </c>
    </row>
    <row r="67" spans="1:6">
      <c r="A67" s="109" t="s">
        <v>283</v>
      </c>
      <c r="B67" t="s">
        <v>284</v>
      </c>
      <c r="C67" s="110">
        <v>896625.85</v>
      </c>
      <c r="D67" s="110">
        <v>213258.85</v>
      </c>
      <c r="E67" s="110">
        <v>383963.91</v>
      </c>
      <c r="F67" s="110">
        <f t="shared" si="0"/>
        <v>725920.79</v>
      </c>
    </row>
    <row r="68" spans="1:6">
      <c r="A68" s="109" t="s">
        <v>285</v>
      </c>
      <c r="B68" t="s">
        <v>286</v>
      </c>
      <c r="C68" s="111">
        <v>0</v>
      </c>
      <c r="D68" s="110">
        <v>14964</v>
      </c>
      <c r="E68" s="111">
        <v>0</v>
      </c>
      <c r="F68" s="110">
        <f t="shared" si="0"/>
        <v>14964</v>
      </c>
    </row>
    <row r="69" spans="1:6">
      <c r="A69" s="109" t="s">
        <v>287</v>
      </c>
      <c r="B69" t="s">
        <v>288</v>
      </c>
      <c r="C69" s="110">
        <v>896625.85</v>
      </c>
      <c r="D69" s="110">
        <v>198294.85</v>
      </c>
      <c r="E69" s="110">
        <v>383963.91</v>
      </c>
      <c r="F69" s="110">
        <f t="shared" si="0"/>
        <v>710956.79</v>
      </c>
    </row>
    <row r="70" spans="1:6">
      <c r="A70" s="109">
        <v>1.2</v>
      </c>
      <c r="B70" t="s">
        <v>289</v>
      </c>
      <c r="C70" s="110">
        <v>106363372.69</v>
      </c>
      <c r="D70" s="110">
        <v>4744197.32</v>
      </c>
      <c r="E70" s="110">
        <v>3248609.14</v>
      </c>
      <c r="F70" s="110">
        <f t="shared" si="0"/>
        <v>107858960.86999999</v>
      </c>
    </row>
    <row r="71" spans="1:6">
      <c r="A71" s="109" t="s">
        <v>290</v>
      </c>
      <c r="B71" t="s">
        <v>291</v>
      </c>
      <c r="C71" s="110">
        <v>98462631.859999999</v>
      </c>
      <c r="D71" s="110">
        <v>3456052.01</v>
      </c>
      <c r="E71" s="110">
        <v>3248609.14</v>
      </c>
      <c r="F71" s="110">
        <f t="shared" ref="F71:F129" si="1">C71+D71-E71</f>
        <v>98670074.730000004</v>
      </c>
    </row>
    <row r="72" spans="1:6">
      <c r="A72" s="109" t="s">
        <v>292</v>
      </c>
      <c r="B72" t="s">
        <v>293</v>
      </c>
      <c r="C72" s="110">
        <v>3536085.5</v>
      </c>
      <c r="D72" s="110">
        <v>1044240</v>
      </c>
      <c r="E72" s="111">
        <v>0</v>
      </c>
      <c r="F72" s="110">
        <f t="shared" si="1"/>
        <v>4580325.5</v>
      </c>
    </row>
    <row r="73" spans="1:6">
      <c r="A73" s="109" t="s">
        <v>294</v>
      </c>
      <c r="B73" t="s">
        <v>295</v>
      </c>
      <c r="C73" s="110">
        <v>24223425.82</v>
      </c>
      <c r="D73" s="111">
        <v>0</v>
      </c>
      <c r="E73" s="111">
        <v>0</v>
      </c>
      <c r="F73" s="110">
        <f t="shared" si="1"/>
        <v>24223425.82</v>
      </c>
    </row>
    <row r="74" spans="1:6">
      <c r="A74" s="109" t="s">
        <v>296</v>
      </c>
      <c r="B74" t="s">
        <v>297</v>
      </c>
      <c r="C74" s="110">
        <v>63980943.43</v>
      </c>
      <c r="D74" s="110">
        <v>2411812.0099999998</v>
      </c>
      <c r="E74" s="110">
        <v>3248609.14</v>
      </c>
      <c r="F74" s="110">
        <f t="shared" si="1"/>
        <v>63144146.299999997</v>
      </c>
    </row>
    <row r="75" spans="1:6">
      <c r="A75" s="109" t="s">
        <v>298</v>
      </c>
      <c r="B75" t="s">
        <v>299</v>
      </c>
      <c r="C75" s="110">
        <v>3999638.23</v>
      </c>
      <c r="D75" s="111">
        <v>0</v>
      </c>
      <c r="E75" s="111">
        <v>0</v>
      </c>
      <c r="F75" s="110">
        <f t="shared" si="1"/>
        <v>3999638.23</v>
      </c>
    </row>
    <row r="76" spans="1:6">
      <c r="A76" s="109" t="s">
        <v>300</v>
      </c>
      <c r="B76" t="s">
        <v>301</v>
      </c>
      <c r="C76" s="110">
        <v>22955302.449999999</v>
      </c>
      <c r="D76" s="110">
        <v>1940448.88</v>
      </c>
      <c r="E76" s="110">
        <v>3236861.21</v>
      </c>
      <c r="F76" s="110">
        <f t="shared" si="1"/>
        <v>21658890.119999997</v>
      </c>
    </row>
    <row r="77" spans="1:6">
      <c r="A77" s="109" t="s">
        <v>302</v>
      </c>
      <c r="B77" t="s">
        <v>303</v>
      </c>
      <c r="C77" s="110">
        <v>307945.58</v>
      </c>
      <c r="D77" s="111">
        <v>0</v>
      </c>
      <c r="E77" s="111">
        <v>0</v>
      </c>
      <c r="F77" s="110">
        <f t="shared" si="1"/>
        <v>307945.58</v>
      </c>
    </row>
    <row r="78" spans="1:6">
      <c r="A78" s="109" t="s">
        <v>304</v>
      </c>
      <c r="B78" t="s">
        <v>305</v>
      </c>
      <c r="C78" s="110">
        <v>21895918.149999999</v>
      </c>
      <c r="D78" s="110">
        <v>11747.93</v>
      </c>
      <c r="E78" s="110">
        <v>11747.93</v>
      </c>
      <c r="F78" s="110">
        <f t="shared" si="1"/>
        <v>21895918.149999999</v>
      </c>
    </row>
    <row r="79" spans="1:6">
      <c r="A79" s="109" t="s">
        <v>306</v>
      </c>
      <c r="B79" t="s">
        <v>307</v>
      </c>
      <c r="C79" s="110">
        <v>14113376.960000001</v>
      </c>
      <c r="D79" s="110">
        <v>459615.2</v>
      </c>
      <c r="E79" s="111">
        <v>0</v>
      </c>
      <c r="F79" s="110">
        <f t="shared" si="1"/>
        <v>14572992.16</v>
      </c>
    </row>
    <row r="80" spans="1:6">
      <c r="A80" s="109" t="s">
        <v>308</v>
      </c>
      <c r="B80" t="s">
        <v>309</v>
      </c>
      <c r="C80" s="110">
        <v>708762.06</v>
      </c>
      <c r="D80" s="111">
        <v>0</v>
      </c>
      <c r="E80" s="111">
        <v>0</v>
      </c>
      <c r="F80" s="110">
        <f t="shared" si="1"/>
        <v>708762.06</v>
      </c>
    </row>
    <row r="81" spans="1:6">
      <c r="A81" s="109" t="s">
        <v>310</v>
      </c>
      <c r="B81" t="s">
        <v>311</v>
      </c>
      <c r="C81" s="110">
        <v>6722177.1100000003</v>
      </c>
      <c r="D81" s="111">
        <v>0</v>
      </c>
      <c r="E81" s="111">
        <v>0</v>
      </c>
      <c r="F81" s="110">
        <f t="shared" si="1"/>
        <v>6722177.1100000003</v>
      </c>
    </row>
    <row r="82" spans="1:6">
      <c r="A82" s="109" t="s">
        <v>312</v>
      </c>
      <c r="B82" t="s">
        <v>301</v>
      </c>
      <c r="C82" s="110">
        <v>1152508.23</v>
      </c>
      <c r="D82" s="111">
        <v>0</v>
      </c>
      <c r="E82" s="111">
        <v>0</v>
      </c>
      <c r="F82" s="110">
        <f t="shared" si="1"/>
        <v>1152508.23</v>
      </c>
    </row>
    <row r="83" spans="1:6">
      <c r="A83" s="109" t="s">
        <v>313</v>
      </c>
      <c r="B83" t="s">
        <v>305</v>
      </c>
      <c r="C83" s="110">
        <v>5569668.8799999999</v>
      </c>
      <c r="D83" s="111">
        <v>0</v>
      </c>
      <c r="E83" s="111">
        <v>0</v>
      </c>
      <c r="F83" s="110">
        <f t="shared" si="1"/>
        <v>5569668.8799999999</v>
      </c>
    </row>
    <row r="84" spans="1:6">
      <c r="A84" s="109" t="s">
        <v>314</v>
      </c>
      <c r="B84" t="s">
        <v>315</v>
      </c>
      <c r="C84" s="110">
        <v>18732987.82</v>
      </c>
      <c r="D84" s="110">
        <v>1253345.31</v>
      </c>
      <c r="E84" s="111">
        <v>0</v>
      </c>
      <c r="F84" s="110">
        <f t="shared" si="1"/>
        <v>19986333.129999999</v>
      </c>
    </row>
    <row r="85" spans="1:6">
      <c r="A85" s="109" t="s">
        <v>316</v>
      </c>
      <c r="B85" t="s">
        <v>317</v>
      </c>
      <c r="C85" s="110">
        <v>3211165.98</v>
      </c>
      <c r="D85" s="110">
        <v>772780.05</v>
      </c>
      <c r="E85" s="111">
        <v>0</v>
      </c>
      <c r="F85" s="110">
        <f t="shared" si="1"/>
        <v>3983946.0300000003</v>
      </c>
    </row>
    <row r="86" spans="1:6">
      <c r="A86" s="109" t="s">
        <v>318</v>
      </c>
      <c r="B86" t="s">
        <v>319</v>
      </c>
      <c r="C86" s="110">
        <v>1062951.55</v>
      </c>
      <c r="D86" s="110">
        <v>703544.97</v>
      </c>
      <c r="E86" s="111">
        <v>0</v>
      </c>
      <c r="F86" s="110">
        <f t="shared" si="1"/>
        <v>1766496.52</v>
      </c>
    </row>
    <row r="87" spans="1:6">
      <c r="A87" s="109" t="s">
        <v>320</v>
      </c>
      <c r="B87" t="s">
        <v>321</v>
      </c>
      <c r="C87" s="110">
        <v>9000</v>
      </c>
      <c r="D87" s="110">
        <v>42848.75</v>
      </c>
      <c r="E87" s="111">
        <v>0</v>
      </c>
      <c r="F87" s="110">
        <f t="shared" si="1"/>
        <v>51848.75</v>
      </c>
    </row>
    <row r="88" spans="1:6">
      <c r="A88" s="109" t="s">
        <v>322</v>
      </c>
      <c r="B88" t="s">
        <v>323</v>
      </c>
      <c r="C88" s="110">
        <v>1469764.84</v>
      </c>
      <c r="D88" s="111">
        <v>0</v>
      </c>
      <c r="E88" s="111">
        <v>0</v>
      </c>
      <c r="F88" s="110">
        <f t="shared" si="1"/>
        <v>1469764.84</v>
      </c>
    </row>
    <row r="89" spans="1:6">
      <c r="A89" s="109" t="s">
        <v>324</v>
      </c>
      <c r="B89" t="s">
        <v>325</v>
      </c>
      <c r="C89" s="110">
        <v>669449.59</v>
      </c>
      <c r="D89" s="110">
        <v>26386.33</v>
      </c>
      <c r="E89" s="111">
        <v>0</v>
      </c>
      <c r="F89" s="110">
        <f t="shared" si="1"/>
        <v>695835.91999999993</v>
      </c>
    </row>
    <row r="90" spans="1:6">
      <c r="A90" s="109" t="s">
        <v>326</v>
      </c>
      <c r="B90" t="s">
        <v>327</v>
      </c>
      <c r="C90" s="110">
        <v>285525.07</v>
      </c>
      <c r="D90" s="110">
        <v>290972.15999999997</v>
      </c>
      <c r="E90" s="111">
        <v>0</v>
      </c>
      <c r="F90" s="110">
        <f t="shared" si="1"/>
        <v>576497.23</v>
      </c>
    </row>
    <row r="91" spans="1:6">
      <c r="A91" s="109" t="s">
        <v>328</v>
      </c>
      <c r="B91" t="s">
        <v>329</v>
      </c>
      <c r="C91" s="110">
        <v>8435.51</v>
      </c>
      <c r="D91" s="110">
        <v>34672.86</v>
      </c>
      <c r="E91" s="111">
        <v>0</v>
      </c>
      <c r="F91" s="110">
        <f t="shared" si="1"/>
        <v>43108.37</v>
      </c>
    </row>
    <row r="92" spans="1:6">
      <c r="A92" s="109" t="s">
        <v>330</v>
      </c>
      <c r="B92" t="s">
        <v>331</v>
      </c>
      <c r="C92" s="110">
        <v>127889.56</v>
      </c>
      <c r="D92" s="110">
        <v>256299.3</v>
      </c>
      <c r="E92" s="111">
        <v>0</v>
      </c>
      <c r="F92" s="110">
        <f t="shared" si="1"/>
        <v>384188.86</v>
      </c>
    </row>
    <row r="93" spans="1:6">
      <c r="A93" s="109" t="s">
        <v>332</v>
      </c>
      <c r="B93" t="s">
        <v>333</v>
      </c>
      <c r="C93" s="110">
        <v>149200</v>
      </c>
      <c r="D93" s="111">
        <v>0</v>
      </c>
      <c r="E93" s="111">
        <v>0</v>
      </c>
      <c r="F93" s="110">
        <f t="shared" si="1"/>
        <v>149200</v>
      </c>
    </row>
    <row r="94" spans="1:6">
      <c r="A94" s="109" t="s">
        <v>334</v>
      </c>
      <c r="B94" t="s">
        <v>335</v>
      </c>
      <c r="C94" s="110">
        <v>13936465.550000001</v>
      </c>
      <c r="D94" s="110">
        <v>174990</v>
      </c>
      <c r="E94" s="111">
        <v>0</v>
      </c>
      <c r="F94" s="110">
        <f t="shared" si="1"/>
        <v>14111455.550000001</v>
      </c>
    </row>
    <row r="95" spans="1:6">
      <c r="A95" s="109" t="s">
        <v>336</v>
      </c>
      <c r="B95" t="s">
        <v>337</v>
      </c>
      <c r="C95" s="110">
        <v>13898185.550000001</v>
      </c>
      <c r="D95" s="110">
        <v>174990</v>
      </c>
      <c r="E95" s="111">
        <v>0</v>
      </c>
      <c r="F95" s="110">
        <f t="shared" si="1"/>
        <v>14073175.550000001</v>
      </c>
    </row>
    <row r="96" spans="1:6">
      <c r="A96" s="109" t="s">
        <v>338</v>
      </c>
      <c r="B96" t="s">
        <v>339</v>
      </c>
      <c r="C96" s="110">
        <v>38280</v>
      </c>
      <c r="D96" s="111">
        <v>0</v>
      </c>
      <c r="E96" s="111">
        <v>0</v>
      </c>
      <c r="F96" s="110">
        <f t="shared" si="1"/>
        <v>38280</v>
      </c>
    </row>
    <row r="97" spans="1:6">
      <c r="A97" s="109" t="s">
        <v>340</v>
      </c>
      <c r="B97" t="s">
        <v>341</v>
      </c>
      <c r="C97" s="110">
        <v>64627.08</v>
      </c>
      <c r="D97" s="111">
        <v>0</v>
      </c>
      <c r="E97" s="111">
        <v>0</v>
      </c>
      <c r="F97" s="110">
        <f t="shared" si="1"/>
        <v>64627.08</v>
      </c>
    </row>
    <row r="98" spans="1:6">
      <c r="A98" s="109" t="s">
        <v>342</v>
      </c>
      <c r="B98" t="s">
        <v>343</v>
      </c>
      <c r="C98" s="110">
        <v>1130804.1399999999</v>
      </c>
      <c r="D98" s="110">
        <v>14603.1</v>
      </c>
      <c r="E98" s="111">
        <v>0</v>
      </c>
      <c r="F98" s="110">
        <f t="shared" si="1"/>
        <v>1145407.24</v>
      </c>
    </row>
    <row r="99" spans="1:6">
      <c r="A99" s="109" t="s">
        <v>344</v>
      </c>
      <c r="B99" t="s">
        <v>345</v>
      </c>
      <c r="C99" s="110">
        <v>123815.84</v>
      </c>
      <c r="D99" s="110">
        <v>14603.1</v>
      </c>
      <c r="E99" s="111">
        <v>0</v>
      </c>
      <c r="F99" s="110">
        <f t="shared" si="1"/>
        <v>138418.94</v>
      </c>
    </row>
    <row r="100" spans="1:6">
      <c r="A100" s="109" t="s">
        <v>346</v>
      </c>
      <c r="B100" t="s">
        <v>347</v>
      </c>
      <c r="C100" s="110">
        <v>821868.5</v>
      </c>
      <c r="D100" s="111">
        <v>0</v>
      </c>
      <c r="E100" s="111">
        <v>0</v>
      </c>
      <c r="F100" s="110">
        <f t="shared" si="1"/>
        <v>821868.5</v>
      </c>
    </row>
    <row r="101" spans="1:6">
      <c r="A101" s="109" t="s">
        <v>348</v>
      </c>
      <c r="B101" t="s">
        <v>349</v>
      </c>
      <c r="C101" s="110">
        <v>185119.8</v>
      </c>
      <c r="D101" s="111">
        <v>0</v>
      </c>
      <c r="E101" s="111">
        <v>0</v>
      </c>
      <c r="F101" s="110">
        <f t="shared" si="1"/>
        <v>185119.8</v>
      </c>
    </row>
    <row r="102" spans="1:6">
      <c r="A102" s="109" t="s">
        <v>350</v>
      </c>
      <c r="B102" t="s">
        <v>351</v>
      </c>
      <c r="C102" s="110">
        <v>104400</v>
      </c>
      <c r="D102" s="111">
        <v>0</v>
      </c>
      <c r="E102" s="111">
        <v>0</v>
      </c>
      <c r="F102" s="110">
        <f t="shared" si="1"/>
        <v>104400</v>
      </c>
    </row>
    <row r="103" spans="1:6">
      <c r="A103" s="109" t="s">
        <v>352</v>
      </c>
      <c r="B103" t="s">
        <v>353</v>
      </c>
      <c r="C103" s="110">
        <v>104400</v>
      </c>
      <c r="D103" s="111">
        <v>0</v>
      </c>
      <c r="E103" s="111">
        <v>0</v>
      </c>
      <c r="F103" s="110">
        <f t="shared" si="1"/>
        <v>104400</v>
      </c>
    </row>
    <row r="104" spans="1:6">
      <c r="A104" s="109" t="s">
        <v>354</v>
      </c>
      <c r="B104" t="s">
        <v>355</v>
      </c>
      <c r="C104" s="110">
        <v>104400</v>
      </c>
      <c r="D104" s="111">
        <v>0</v>
      </c>
      <c r="E104" s="111">
        <v>0</v>
      </c>
      <c r="F104" s="110">
        <f t="shared" si="1"/>
        <v>104400</v>
      </c>
    </row>
    <row r="105" spans="1:6">
      <c r="A105" s="109" t="s">
        <v>356</v>
      </c>
      <c r="B105" t="s">
        <v>357</v>
      </c>
      <c r="C105" s="110">
        <v>58000</v>
      </c>
      <c r="D105" s="110">
        <v>34800</v>
      </c>
      <c r="E105" s="111">
        <v>0</v>
      </c>
      <c r="F105" s="110">
        <f t="shared" si="1"/>
        <v>92800</v>
      </c>
    </row>
    <row r="106" spans="1:6">
      <c r="A106" s="109" t="s">
        <v>358</v>
      </c>
      <c r="B106" t="s">
        <v>359</v>
      </c>
      <c r="C106" s="110">
        <v>58000</v>
      </c>
      <c r="D106" s="111">
        <v>0</v>
      </c>
      <c r="E106" s="111">
        <v>0</v>
      </c>
      <c r="F106" s="110">
        <f t="shared" si="1"/>
        <v>58000</v>
      </c>
    </row>
    <row r="107" spans="1:6">
      <c r="A107" s="109" t="s">
        <v>360</v>
      </c>
      <c r="B107" t="s">
        <v>361</v>
      </c>
      <c r="C107" s="111">
        <v>0</v>
      </c>
      <c r="D107" s="110">
        <v>34800</v>
      </c>
      <c r="E107" s="111">
        <v>0</v>
      </c>
      <c r="F107" s="110">
        <f t="shared" si="1"/>
        <v>34800</v>
      </c>
    </row>
    <row r="108" spans="1:6">
      <c r="A108" s="109" t="s">
        <v>362</v>
      </c>
      <c r="B108" t="s">
        <v>363</v>
      </c>
      <c r="C108" s="111">
        <v>0</v>
      </c>
      <c r="D108" s="110">
        <v>34800</v>
      </c>
      <c r="E108" s="111">
        <v>0</v>
      </c>
      <c r="F108" s="110">
        <f t="shared" si="1"/>
        <v>34800</v>
      </c>
    </row>
    <row r="109" spans="1:6">
      <c r="A109" s="109" t="s">
        <v>364</v>
      </c>
      <c r="B109" t="s">
        <v>365</v>
      </c>
      <c r="C109" s="110">
        <v>0</v>
      </c>
      <c r="D109" s="110">
        <v>0</v>
      </c>
      <c r="E109" s="111">
        <v>0</v>
      </c>
      <c r="F109" s="110">
        <f t="shared" si="1"/>
        <v>0</v>
      </c>
    </row>
    <row r="110" spans="1:6">
      <c r="A110" s="109" t="s">
        <v>366</v>
      </c>
      <c r="B110" t="s">
        <v>367</v>
      </c>
      <c r="C110" s="110">
        <v>0</v>
      </c>
      <c r="D110" s="110">
        <v>0</v>
      </c>
      <c r="E110" s="111">
        <v>0</v>
      </c>
      <c r="F110" s="110">
        <f t="shared" si="1"/>
        <v>0</v>
      </c>
    </row>
    <row r="111" spans="1:6">
      <c r="A111" s="109" t="s">
        <v>368</v>
      </c>
      <c r="B111" t="s">
        <v>369</v>
      </c>
      <c r="C111" s="110">
        <v>10890246.99</v>
      </c>
      <c r="D111" s="111">
        <v>0</v>
      </c>
      <c r="E111" s="111">
        <v>0</v>
      </c>
      <c r="F111" s="110">
        <f t="shared" si="1"/>
        <v>10890246.99</v>
      </c>
    </row>
    <row r="112" spans="1:6">
      <c r="A112" s="109" t="s">
        <v>370</v>
      </c>
      <c r="B112" t="s">
        <v>371</v>
      </c>
      <c r="C112" s="110">
        <v>1059530.26</v>
      </c>
      <c r="D112" s="111">
        <v>0</v>
      </c>
      <c r="E112" s="111">
        <v>0</v>
      </c>
      <c r="F112" s="110">
        <f t="shared" si="1"/>
        <v>1059530.26</v>
      </c>
    </row>
    <row r="113" spans="1:6">
      <c r="A113" s="109" t="s">
        <v>372</v>
      </c>
      <c r="B113" t="s">
        <v>373</v>
      </c>
      <c r="C113" s="110">
        <v>1059530.26</v>
      </c>
      <c r="D113" s="111">
        <v>0</v>
      </c>
      <c r="E113" s="111">
        <v>0</v>
      </c>
      <c r="F113" s="110">
        <f t="shared" si="1"/>
        <v>1059530.26</v>
      </c>
    </row>
    <row r="114" spans="1:6">
      <c r="A114" s="109" t="s">
        <v>374</v>
      </c>
      <c r="B114" t="s">
        <v>375</v>
      </c>
      <c r="C114" s="110">
        <v>9830716.7300000004</v>
      </c>
      <c r="D114" s="111">
        <v>0</v>
      </c>
      <c r="E114" s="111">
        <v>0</v>
      </c>
      <c r="F114" s="110">
        <f t="shared" si="1"/>
        <v>9830716.7300000004</v>
      </c>
    </row>
    <row r="115" spans="1:6">
      <c r="A115" s="109" t="s">
        <v>376</v>
      </c>
      <c r="B115" t="s">
        <v>377</v>
      </c>
      <c r="C115" s="110">
        <v>999412.17</v>
      </c>
      <c r="D115" s="111">
        <v>0</v>
      </c>
      <c r="E115" s="111">
        <v>0</v>
      </c>
      <c r="F115" s="110">
        <f t="shared" si="1"/>
        <v>999412.17</v>
      </c>
    </row>
    <row r="116" spans="1:6">
      <c r="A116" s="109" t="s">
        <v>378</v>
      </c>
      <c r="B116" t="s">
        <v>319</v>
      </c>
      <c r="C116" s="110">
        <v>142647.07</v>
      </c>
      <c r="D116" s="111">
        <v>0</v>
      </c>
      <c r="E116" s="111">
        <v>0</v>
      </c>
      <c r="F116" s="110">
        <f t="shared" si="1"/>
        <v>142647.07</v>
      </c>
    </row>
    <row r="117" spans="1:6">
      <c r="A117" s="109" t="s">
        <v>379</v>
      </c>
      <c r="B117" t="s">
        <v>380</v>
      </c>
      <c r="C117" s="110">
        <v>1125</v>
      </c>
      <c r="D117" s="111">
        <v>0</v>
      </c>
      <c r="E117" s="111">
        <v>0</v>
      </c>
      <c r="F117" s="110">
        <f t="shared" si="1"/>
        <v>1125</v>
      </c>
    </row>
    <row r="118" spans="1:6">
      <c r="A118" s="109" t="s">
        <v>381</v>
      </c>
      <c r="B118" t="s">
        <v>382</v>
      </c>
      <c r="C118" s="110">
        <v>793308.97</v>
      </c>
      <c r="D118" s="111">
        <v>0</v>
      </c>
      <c r="E118" s="111">
        <v>0</v>
      </c>
      <c r="F118" s="110">
        <f t="shared" si="1"/>
        <v>793308.97</v>
      </c>
    </row>
    <row r="119" spans="1:6">
      <c r="A119" s="109" t="s">
        <v>383</v>
      </c>
      <c r="B119" t="s">
        <v>325</v>
      </c>
      <c r="C119" s="110">
        <v>62331.13</v>
      </c>
      <c r="D119" s="111">
        <v>0</v>
      </c>
      <c r="E119" s="111">
        <v>0</v>
      </c>
      <c r="F119" s="110">
        <f t="shared" si="1"/>
        <v>62331.13</v>
      </c>
    </row>
    <row r="120" spans="1:6">
      <c r="A120" s="109" t="s">
        <v>384</v>
      </c>
      <c r="B120" t="s">
        <v>385</v>
      </c>
      <c r="C120" s="110">
        <v>49407.48</v>
      </c>
      <c r="D120" s="111">
        <v>0</v>
      </c>
      <c r="E120" s="111">
        <v>0</v>
      </c>
      <c r="F120" s="110">
        <f t="shared" si="1"/>
        <v>49407.48</v>
      </c>
    </row>
    <row r="121" spans="1:6">
      <c r="A121" s="109" t="s">
        <v>386</v>
      </c>
      <c r="B121" t="s">
        <v>329</v>
      </c>
      <c r="C121" s="110">
        <v>3686.77</v>
      </c>
      <c r="D121" s="111">
        <v>0</v>
      </c>
      <c r="E121" s="111">
        <v>0</v>
      </c>
      <c r="F121" s="110">
        <f t="shared" si="1"/>
        <v>3686.77</v>
      </c>
    </row>
    <row r="122" spans="1:6">
      <c r="A122" s="109" t="s">
        <v>387</v>
      </c>
      <c r="B122" t="s">
        <v>388</v>
      </c>
      <c r="C122" s="110">
        <v>45720.71</v>
      </c>
      <c r="D122" s="111">
        <v>0</v>
      </c>
      <c r="E122" s="111">
        <v>0</v>
      </c>
      <c r="F122" s="110">
        <f t="shared" si="1"/>
        <v>45720.71</v>
      </c>
    </row>
    <row r="123" spans="1:6">
      <c r="A123" s="109" t="s">
        <v>389</v>
      </c>
      <c r="B123" t="s">
        <v>390</v>
      </c>
      <c r="C123" s="110">
        <v>8719920.2699999996</v>
      </c>
      <c r="D123" s="111">
        <v>0</v>
      </c>
      <c r="E123" s="111">
        <v>0</v>
      </c>
      <c r="F123" s="110">
        <f t="shared" si="1"/>
        <v>8719920.2699999996</v>
      </c>
    </row>
    <row r="124" spans="1:6">
      <c r="A124" s="109" t="s">
        <v>391</v>
      </c>
      <c r="B124" t="s">
        <v>392</v>
      </c>
      <c r="C124" s="110">
        <v>8714178.2699999996</v>
      </c>
      <c r="D124" s="111">
        <v>0</v>
      </c>
      <c r="E124" s="111">
        <v>0</v>
      </c>
      <c r="F124" s="110">
        <f t="shared" si="1"/>
        <v>8714178.2699999996</v>
      </c>
    </row>
    <row r="125" spans="1:6">
      <c r="A125" s="109" t="s">
        <v>393</v>
      </c>
      <c r="B125" t="s">
        <v>339</v>
      </c>
      <c r="C125" s="110">
        <v>5742</v>
      </c>
      <c r="D125" s="111">
        <v>0</v>
      </c>
      <c r="E125" s="111">
        <v>0</v>
      </c>
      <c r="F125" s="110">
        <f t="shared" si="1"/>
        <v>5742</v>
      </c>
    </row>
    <row r="126" spans="1:6">
      <c r="A126" s="109" t="s">
        <v>394</v>
      </c>
      <c r="B126" t="s">
        <v>395</v>
      </c>
      <c r="C126" s="110">
        <v>16580.560000000001</v>
      </c>
      <c r="D126" s="111">
        <v>0</v>
      </c>
      <c r="E126" s="111">
        <v>0</v>
      </c>
      <c r="F126" s="110">
        <f t="shared" si="1"/>
        <v>16580.560000000001</v>
      </c>
    </row>
    <row r="127" spans="1:6">
      <c r="A127" s="109" t="s">
        <v>396</v>
      </c>
      <c r="B127" t="s">
        <v>397</v>
      </c>
      <c r="C127" s="110">
        <v>45396.25</v>
      </c>
      <c r="D127" s="111">
        <v>0</v>
      </c>
      <c r="E127" s="111">
        <v>0</v>
      </c>
      <c r="F127" s="110">
        <f t="shared" si="1"/>
        <v>45396.25</v>
      </c>
    </row>
    <row r="128" spans="1:6">
      <c r="A128" s="109" t="s">
        <v>398</v>
      </c>
      <c r="B128" t="s">
        <v>399</v>
      </c>
      <c r="C128" s="110">
        <v>16701.330000000002</v>
      </c>
      <c r="D128" s="111">
        <v>0</v>
      </c>
      <c r="E128" s="111">
        <v>0</v>
      </c>
      <c r="F128" s="110">
        <f t="shared" si="1"/>
        <v>16701.330000000002</v>
      </c>
    </row>
    <row r="129" spans="1:6">
      <c r="A129" s="109" t="s">
        <v>400</v>
      </c>
      <c r="B129" t="s">
        <v>401</v>
      </c>
      <c r="C129" s="110">
        <v>28694.92</v>
      </c>
      <c r="D129" s="111">
        <v>0</v>
      </c>
      <c r="E129" s="111">
        <v>0</v>
      </c>
      <c r="F129" s="110">
        <f t="shared" si="1"/>
        <v>28694.92</v>
      </c>
    </row>
    <row r="130" spans="1:6">
      <c r="A130" s="109">
        <v>2</v>
      </c>
      <c r="B130" t="s">
        <v>402</v>
      </c>
      <c r="C130" s="110">
        <v>3977000.33</v>
      </c>
      <c r="D130" s="110">
        <v>18291752.039999999</v>
      </c>
      <c r="E130" s="110">
        <v>17290666.390000001</v>
      </c>
      <c r="F130" s="110">
        <f>C130+E130-D130</f>
        <v>2975914.6799999997</v>
      </c>
    </row>
    <row r="131" spans="1:6">
      <c r="A131" s="109">
        <v>2.1</v>
      </c>
      <c r="B131" t="s">
        <v>403</v>
      </c>
      <c r="C131" s="110">
        <v>3977000.33</v>
      </c>
      <c r="D131" s="110">
        <v>18291752.039999999</v>
      </c>
      <c r="E131" s="110">
        <v>17290666.390000001</v>
      </c>
      <c r="F131" s="110">
        <f t="shared" ref="F131:F155" si="2">C131+E131-D131</f>
        <v>2975914.6799999997</v>
      </c>
    </row>
    <row r="132" spans="1:6">
      <c r="A132" s="109" t="s">
        <v>404</v>
      </c>
      <c r="B132" t="s">
        <v>405</v>
      </c>
      <c r="C132" s="110">
        <v>3390711.7</v>
      </c>
      <c r="D132" s="110">
        <v>17100034.18</v>
      </c>
      <c r="E132" s="110">
        <v>16501596.66</v>
      </c>
      <c r="F132" s="110">
        <f t="shared" si="2"/>
        <v>2792274.1799999997</v>
      </c>
    </row>
    <row r="133" spans="1:6">
      <c r="A133" s="109" t="s">
        <v>406</v>
      </c>
      <c r="B133" t="s">
        <v>407</v>
      </c>
      <c r="C133" s="110">
        <v>3963</v>
      </c>
      <c r="D133" s="110">
        <v>2931594.29</v>
      </c>
      <c r="E133" s="110">
        <v>2931594.29</v>
      </c>
      <c r="F133" s="110">
        <f t="shared" si="2"/>
        <v>3963</v>
      </c>
    </row>
    <row r="134" spans="1:6">
      <c r="A134" s="109" t="s">
        <v>408</v>
      </c>
      <c r="B134" t="s">
        <v>409</v>
      </c>
      <c r="C134" s="110">
        <v>3963</v>
      </c>
      <c r="D134" s="110">
        <v>2266323.34</v>
      </c>
      <c r="E134" s="110">
        <v>2266323.34</v>
      </c>
      <c r="F134" s="110">
        <f t="shared" si="2"/>
        <v>3963</v>
      </c>
    </row>
    <row r="135" spans="1:6">
      <c r="A135" s="109" t="s">
        <v>410</v>
      </c>
      <c r="B135" t="s">
        <v>411</v>
      </c>
      <c r="C135" s="111">
        <v>0</v>
      </c>
      <c r="D135" s="110">
        <v>98690.37</v>
      </c>
      <c r="E135" s="110">
        <v>98690.37</v>
      </c>
      <c r="F135" s="110">
        <f t="shared" si="2"/>
        <v>0</v>
      </c>
    </row>
    <row r="136" spans="1:6">
      <c r="A136" s="109" t="s">
        <v>412</v>
      </c>
      <c r="B136" t="s">
        <v>413</v>
      </c>
      <c r="C136" s="111">
        <v>0</v>
      </c>
      <c r="D136" s="110">
        <v>566580.57999999996</v>
      </c>
      <c r="E136" s="110">
        <v>566580.57999999996</v>
      </c>
      <c r="F136" s="110">
        <f t="shared" si="2"/>
        <v>0</v>
      </c>
    </row>
    <row r="137" spans="1:6">
      <c r="A137" s="109" t="s">
        <v>414</v>
      </c>
      <c r="B137" t="s">
        <v>415</v>
      </c>
      <c r="C137" s="110">
        <v>41760.65</v>
      </c>
      <c r="D137" s="110">
        <v>9158702.5199999996</v>
      </c>
      <c r="E137" s="110">
        <v>9158702.5199999996</v>
      </c>
      <c r="F137" s="110">
        <f t="shared" si="2"/>
        <v>41760.650000000373</v>
      </c>
    </row>
    <row r="138" spans="1:6">
      <c r="A138" s="109" t="s">
        <v>416</v>
      </c>
      <c r="B138" t="s">
        <v>417</v>
      </c>
      <c r="C138" s="110">
        <v>41760.65</v>
      </c>
      <c r="D138" s="110">
        <v>9158702.5199999996</v>
      </c>
      <c r="E138" s="110">
        <v>9158702.5199999996</v>
      </c>
      <c r="F138" s="110">
        <f t="shared" si="2"/>
        <v>41760.650000000373</v>
      </c>
    </row>
    <row r="139" spans="1:6">
      <c r="A139" s="109" t="s">
        <v>418</v>
      </c>
      <c r="B139" t="s">
        <v>419</v>
      </c>
      <c r="C139" s="111">
        <v>0</v>
      </c>
      <c r="D139" s="110">
        <v>2411812.0099999998</v>
      </c>
      <c r="E139" s="110">
        <v>2411812.0099999998</v>
      </c>
      <c r="F139" s="110">
        <f t="shared" si="2"/>
        <v>0</v>
      </c>
    </row>
    <row r="140" spans="1:6">
      <c r="A140" s="112" t="s">
        <v>420</v>
      </c>
      <c r="B140" s="113" t="s">
        <v>421</v>
      </c>
      <c r="C140" s="111">
        <v>0</v>
      </c>
      <c r="D140" s="111">
        <v>0</v>
      </c>
      <c r="E140" s="111">
        <v>0</v>
      </c>
      <c r="F140" s="110">
        <f t="shared" si="2"/>
        <v>0</v>
      </c>
    </row>
    <row r="141" spans="1:6">
      <c r="A141" s="112" t="s">
        <v>422</v>
      </c>
      <c r="B141" s="113" t="s">
        <v>423</v>
      </c>
      <c r="C141" s="111">
        <v>0</v>
      </c>
      <c r="D141" s="111">
        <v>0</v>
      </c>
      <c r="E141" s="111">
        <v>0</v>
      </c>
      <c r="F141" s="110">
        <f t="shared" si="2"/>
        <v>0</v>
      </c>
    </row>
    <row r="142" spans="1:6">
      <c r="A142" s="109" t="s">
        <v>424</v>
      </c>
      <c r="B142" t="s">
        <v>425</v>
      </c>
      <c r="C142" s="111">
        <v>0</v>
      </c>
      <c r="D142" s="110">
        <v>1826333.6</v>
      </c>
      <c r="E142" s="110">
        <v>1826333.6</v>
      </c>
      <c r="F142" s="110">
        <f t="shared" si="2"/>
        <v>0</v>
      </c>
    </row>
    <row r="143" spans="1:6">
      <c r="A143" s="109" t="s">
        <v>426</v>
      </c>
      <c r="B143" t="s">
        <v>427</v>
      </c>
      <c r="C143" s="111">
        <v>0</v>
      </c>
      <c r="D143" s="110">
        <v>1324146.04</v>
      </c>
      <c r="E143" s="110">
        <v>1324146.04</v>
      </c>
      <c r="F143" s="110">
        <f t="shared" si="2"/>
        <v>0</v>
      </c>
    </row>
    <row r="144" spans="1:6">
      <c r="A144" s="109" t="s">
        <v>428</v>
      </c>
      <c r="B144" t="s">
        <v>429</v>
      </c>
      <c r="C144" s="111">
        <v>0</v>
      </c>
      <c r="D144" s="110">
        <v>502187.56</v>
      </c>
      <c r="E144" s="110">
        <v>502187.56</v>
      </c>
      <c r="F144" s="110">
        <f t="shared" si="2"/>
        <v>0</v>
      </c>
    </row>
    <row r="145" spans="1:6">
      <c r="A145" s="109" t="s">
        <v>430</v>
      </c>
      <c r="B145" t="s">
        <v>431</v>
      </c>
      <c r="C145" s="110">
        <v>248871.83</v>
      </c>
      <c r="D145" s="110">
        <v>132817.87</v>
      </c>
      <c r="E145" s="110">
        <v>139322.35</v>
      </c>
      <c r="F145" s="110">
        <f t="shared" si="2"/>
        <v>255376.31</v>
      </c>
    </row>
    <row r="146" spans="1:6">
      <c r="A146" s="109" t="s">
        <v>432</v>
      </c>
      <c r="B146" t="s">
        <v>433</v>
      </c>
      <c r="C146" s="110">
        <v>248871.83</v>
      </c>
      <c r="D146" s="110">
        <v>132817.87</v>
      </c>
      <c r="E146" s="110">
        <v>139322.35</v>
      </c>
      <c r="F146" s="110">
        <f t="shared" si="2"/>
        <v>255376.31</v>
      </c>
    </row>
    <row r="147" spans="1:6">
      <c r="A147" s="109" t="s">
        <v>434</v>
      </c>
      <c r="B147" t="s">
        <v>435</v>
      </c>
      <c r="C147" s="110">
        <v>8596.0400000000009</v>
      </c>
      <c r="D147" s="110">
        <v>8596</v>
      </c>
      <c r="E147" s="110">
        <v>11635.22</v>
      </c>
      <c r="F147" s="110">
        <f t="shared" si="2"/>
        <v>11635.260000000002</v>
      </c>
    </row>
    <row r="148" spans="1:6">
      <c r="A148" s="109" t="s">
        <v>436</v>
      </c>
      <c r="B148" t="s">
        <v>437</v>
      </c>
      <c r="C148" s="110">
        <v>2755.43</v>
      </c>
      <c r="D148" s="110">
        <v>2756</v>
      </c>
      <c r="E148" s="110">
        <v>2951.81</v>
      </c>
      <c r="F148" s="110">
        <f t="shared" si="2"/>
        <v>2951.24</v>
      </c>
    </row>
    <row r="149" spans="1:6">
      <c r="A149" s="109" t="s">
        <v>438</v>
      </c>
      <c r="B149" t="s">
        <v>439</v>
      </c>
      <c r="C149" s="110">
        <v>119444.9</v>
      </c>
      <c r="D149" s="110">
        <v>121465.87</v>
      </c>
      <c r="E149" s="110">
        <v>123029.31</v>
      </c>
      <c r="F149" s="110">
        <f t="shared" si="2"/>
        <v>121008.34</v>
      </c>
    </row>
    <row r="150" spans="1:6">
      <c r="A150" s="109" t="s">
        <v>440</v>
      </c>
      <c r="B150" t="s">
        <v>441</v>
      </c>
      <c r="C150" s="110">
        <v>118075.46</v>
      </c>
      <c r="D150" s="111">
        <v>0</v>
      </c>
      <c r="E150" s="110">
        <v>1706.01</v>
      </c>
      <c r="F150" s="110">
        <f t="shared" si="2"/>
        <v>119781.47</v>
      </c>
    </row>
    <row r="151" spans="1:6">
      <c r="A151" s="109" t="s">
        <v>442</v>
      </c>
      <c r="B151" t="s">
        <v>443</v>
      </c>
      <c r="C151" s="110">
        <v>3096116.22</v>
      </c>
      <c r="D151" s="110">
        <v>638773.89</v>
      </c>
      <c r="E151" s="110">
        <v>33831.89</v>
      </c>
      <c r="F151" s="110">
        <f t="shared" si="2"/>
        <v>2491174.2200000002</v>
      </c>
    </row>
    <row r="152" spans="1:6">
      <c r="A152" s="109" t="s">
        <v>444</v>
      </c>
      <c r="B152" t="s">
        <v>445</v>
      </c>
      <c r="C152" s="110">
        <v>29113</v>
      </c>
      <c r="D152" s="111">
        <v>0</v>
      </c>
      <c r="E152" s="111">
        <v>0</v>
      </c>
      <c r="F152" s="110">
        <f t="shared" si="2"/>
        <v>29113</v>
      </c>
    </row>
    <row r="153" spans="1:6">
      <c r="A153" s="109" t="s">
        <v>446</v>
      </c>
      <c r="B153" t="s">
        <v>443</v>
      </c>
      <c r="C153" s="110">
        <v>3067003.22</v>
      </c>
      <c r="D153" s="110">
        <v>638773.89</v>
      </c>
      <c r="E153" s="110">
        <v>33831.89</v>
      </c>
      <c r="F153" s="110">
        <f t="shared" si="2"/>
        <v>2462061.2200000002</v>
      </c>
    </row>
    <row r="154" spans="1:6">
      <c r="A154" s="109" t="s">
        <v>447</v>
      </c>
      <c r="B154" t="s">
        <v>448</v>
      </c>
      <c r="C154" s="110">
        <v>586288.63</v>
      </c>
      <c r="D154" s="110">
        <v>1191717.8600000001</v>
      </c>
      <c r="E154" s="110">
        <v>789069.73</v>
      </c>
      <c r="F154" s="110">
        <f t="shared" si="2"/>
        <v>183640.49999999977</v>
      </c>
    </row>
    <row r="155" spans="1:6">
      <c r="A155" s="109" t="s">
        <v>449</v>
      </c>
      <c r="B155" t="s">
        <v>450</v>
      </c>
      <c r="C155" s="110">
        <v>586288.63</v>
      </c>
      <c r="D155" s="110">
        <v>1191717.8600000001</v>
      </c>
      <c r="E155" s="110">
        <v>789069.73</v>
      </c>
      <c r="F155" s="110">
        <f t="shared" si="2"/>
        <v>183640.49999999977</v>
      </c>
    </row>
    <row r="156" spans="1:6">
      <c r="A156" s="109">
        <v>3</v>
      </c>
      <c r="B156" t="s">
        <v>451</v>
      </c>
      <c r="C156" s="110">
        <v>111593080.2</v>
      </c>
      <c r="D156" s="111">
        <v>0</v>
      </c>
      <c r="E156" s="111">
        <v>0</v>
      </c>
      <c r="F156" s="110">
        <f>C156</f>
        <v>111593080.2</v>
      </c>
    </row>
    <row r="157" spans="1:6">
      <c r="A157" s="109">
        <v>3.1</v>
      </c>
      <c r="B157" t="s">
        <v>452</v>
      </c>
      <c r="C157" s="110">
        <v>40365551.579999998</v>
      </c>
      <c r="D157" s="111">
        <v>0</v>
      </c>
      <c r="E157" s="111">
        <v>0</v>
      </c>
      <c r="F157" s="110">
        <f t="shared" ref="F157:F164" si="3">C157</f>
        <v>40365551.579999998</v>
      </c>
    </row>
    <row r="158" spans="1:6">
      <c r="A158" s="109" t="s">
        <v>453</v>
      </c>
      <c r="B158" t="s">
        <v>454</v>
      </c>
      <c r="C158" s="110">
        <v>40365551.579999998</v>
      </c>
      <c r="D158" s="111">
        <v>0</v>
      </c>
      <c r="E158" s="111">
        <v>0</v>
      </c>
      <c r="F158" s="110">
        <f t="shared" si="3"/>
        <v>40365551.579999998</v>
      </c>
    </row>
    <row r="159" spans="1:6">
      <c r="A159" s="109" t="s">
        <v>455</v>
      </c>
      <c r="B159" t="s">
        <v>454</v>
      </c>
      <c r="C159" s="110">
        <v>40365551.579999998</v>
      </c>
      <c r="D159" s="111">
        <v>0</v>
      </c>
      <c r="E159" s="111">
        <v>0</v>
      </c>
      <c r="F159" s="110">
        <f t="shared" si="3"/>
        <v>40365551.579999998</v>
      </c>
    </row>
    <row r="160" spans="1:6">
      <c r="A160" s="109">
        <v>3.2</v>
      </c>
      <c r="B160" t="s">
        <v>456</v>
      </c>
      <c r="C160" s="110">
        <v>71227528.620000005</v>
      </c>
      <c r="D160" s="111">
        <v>0</v>
      </c>
      <c r="E160" s="111">
        <v>0</v>
      </c>
      <c r="F160" s="110">
        <f t="shared" si="3"/>
        <v>71227528.620000005</v>
      </c>
    </row>
    <row r="161" spans="1:6">
      <c r="A161" s="109" t="s">
        <v>457</v>
      </c>
      <c r="B161" t="s">
        <v>458</v>
      </c>
      <c r="C161" s="110">
        <v>71227528.620000005</v>
      </c>
      <c r="D161" s="111">
        <v>0</v>
      </c>
      <c r="E161" s="111">
        <v>0</v>
      </c>
      <c r="F161" s="110">
        <f t="shared" si="3"/>
        <v>71227528.620000005</v>
      </c>
    </row>
    <row r="162" spans="1:6">
      <c r="A162" s="109" t="s">
        <v>459</v>
      </c>
      <c r="B162" t="s">
        <v>458</v>
      </c>
      <c r="C162" s="110">
        <v>71227528.620000005</v>
      </c>
      <c r="D162" s="111">
        <v>0</v>
      </c>
      <c r="E162" s="111">
        <v>0</v>
      </c>
      <c r="F162" s="110">
        <f t="shared" si="3"/>
        <v>71227528.620000005</v>
      </c>
    </row>
    <row r="163" spans="1:6">
      <c r="A163" s="109" t="s">
        <v>460</v>
      </c>
      <c r="B163" t="s">
        <v>461</v>
      </c>
      <c r="C163" s="110">
        <v>0</v>
      </c>
      <c r="D163" s="111">
        <v>0</v>
      </c>
      <c r="E163" s="111">
        <v>0</v>
      </c>
      <c r="F163" s="110">
        <f t="shared" si="3"/>
        <v>0</v>
      </c>
    </row>
    <row r="164" spans="1:6">
      <c r="A164" s="109" t="s">
        <v>462</v>
      </c>
      <c r="B164" t="s">
        <v>463</v>
      </c>
      <c r="C164" s="110">
        <v>0</v>
      </c>
      <c r="D164" s="111">
        <v>0</v>
      </c>
      <c r="E164" s="111">
        <v>0</v>
      </c>
      <c r="F164" s="110">
        <f t="shared" si="3"/>
        <v>0</v>
      </c>
    </row>
    <row r="165" spans="1:6">
      <c r="A165" s="109">
        <v>4</v>
      </c>
      <c r="B165" t="s">
        <v>464</v>
      </c>
      <c r="C165" s="110">
        <v>108063401.47</v>
      </c>
      <c r="D165" s="111">
        <v>0</v>
      </c>
      <c r="E165" s="110">
        <v>19122603.52</v>
      </c>
      <c r="F165" s="110">
        <f>C165+E165-D165</f>
        <v>127186004.98999999</v>
      </c>
    </row>
    <row r="166" spans="1:6">
      <c r="A166" s="109">
        <v>4.0999999999999996</v>
      </c>
      <c r="B166" t="s">
        <v>465</v>
      </c>
      <c r="C166" s="110">
        <v>28567398.539999999</v>
      </c>
      <c r="D166" s="111">
        <v>0</v>
      </c>
      <c r="E166" s="110">
        <v>3591318.15</v>
      </c>
      <c r="F166" s="110">
        <f t="shared" ref="F166:F229" si="4">C166+E166-D166</f>
        <v>32158716.689999998</v>
      </c>
    </row>
    <row r="167" spans="1:6">
      <c r="A167" s="109" t="s">
        <v>466</v>
      </c>
      <c r="B167" t="s">
        <v>467</v>
      </c>
      <c r="C167" s="110">
        <v>8915603.2400000002</v>
      </c>
      <c r="D167" s="111">
        <v>0</v>
      </c>
      <c r="E167" s="110">
        <v>1052445</v>
      </c>
      <c r="F167" s="110">
        <f t="shared" si="4"/>
        <v>9968048.2400000002</v>
      </c>
    </row>
    <row r="168" spans="1:6">
      <c r="A168" s="109" t="s">
        <v>468</v>
      </c>
      <c r="B168" t="s">
        <v>469</v>
      </c>
      <c r="C168" s="110">
        <v>7910937.2599999998</v>
      </c>
      <c r="D168" s="111">
        <v>0</v>
      </c>
      <c r="E168" s="110">
        <v>930566</v>
      </c>
      <c r="F168" s="110">
        <f t="shared" si="4"/>
        <v>8841503.2599999998</v>
      </c>
    </row>
    <row r="169" spans="1:6">
      <c r="A169" s="109" t="s">
        <v>470</v>
      </c>
      <c r="B169" t="s">
        <v>471</v>
      </c>
      <c r="C169" s="110">
        <v>5515604.5</v>
      </c>
      <c r="D169" s="111">
        <v>0</v>
      </c>
      <c r="E169" s="110">
        <v>345577</v>
      </c>
      <c r="F169" s="110">
        <f t="shared" si="4"/>
        <v>5861181.5</v>
      </c>
    </row>
    <row r="170" spans="1:6">
      <c r="A170" s="109" t="s">
        <v>472</v>
      </c>
      <c r="B170" t="s">
        <v>473</v>
      </c>
      <c r="C170" s="110">
        <v>3322485.5</v>
      </c>
      <c r="D170" s="111">
        <v>0</v>
      </c>
      <c r="E170" s="110">
        <v>200345</v>
      </c>
      <c r="F170" s="110">
        <f t="shared" si="4"/>
        <v>3522830.5</v>
      </c>
    </row>
    <row r="171" spans="1:6">
      <c r="A171" s="109" t="s">
        <v>474</v>
      </c>
      <c r="B171" t="s">
        <v>475</v>
      </c>
      <c r="C171" s="110">
        <v>335189</v>
      </c>
      <c r="D171" s="111">
        <v>0</v>
      </c>
      <c r="E171" s="110">
        <v>13432</v>
      </c>
      <c r="F171" s="110">
        <f t="shared" si="4"/>
        <v>348621</v>
      </c>
    </row>
    <row r="172" spans="1:6">
      <c r="A172" s="109" t="s">
        <v>476</v>
      </c>
      <c r="B172" t="s">
        <v>477</v>
      </c>
      <c r="C172" s="110">
        <v>1857930</v>
      </c>
      <c r="D172" s="111">
        <v>0</v>
      </c>
      <c r="E172" s="110">
        <v>131800</v>
      </c>
      <c r="F172" s="110">
        <f t="shared" si="4"/>
        <v>1989730</v>
      </c>
    </row>
    <row r="173" spans="1:6">
      <c r="A173" s="109" t="s">
        <v>478</v>
      </c>
      <c r="B173" t="s">
        <v>479</v>
      </c>
      <c r="C173" s="110">
        <v>2395332.7599999998</v>
      </c>
      <c r="D173" s="111">
        <v>0</v>
      </c>
      <c r="E173" s="110">
        <v>584989</v>
      </c>
      <c r="F173" s="110">
        <f t="shared" si="4"/>
        <v>2980321.76</v>
      </c>
    </row>
    <row r="174" spans="1:6">
      <c r="A174" s="109" t="s">
        <v>480</v>
      </c>
      <c r="B174" t="s">
        <v>481</v>
      </c>
      <c r="C174" s="110">
        <v>2395332.7599999998</v>
      </c>
      <c r="D174" s="111">
        <v>0</v>
      </c>
      <c r="E174" s="110">
        <v>584989</v>
      </c>
      <c r="F174" s="110">
        <f t="shared" si="4"/>
        <v>2980321.76</v>
      </c>
    </row>
    <row r="175" spans="1:6">
      <c r="A175" s="109" t="s">
        <v>482</v>
      </c>
      <c r="B175" t="s">
        <v>483</v>
      </c>
      <c r="C175" s="110">
        <v>1004665.98</v>
      </c>
      <c r="D175" s="111">
        <v>0</v>
      </c>
      <c r="E175" s="110">
        <v>121879</v>
      </c>
      <c r="F175" s="110">
        <f t="shared" si="4"/>
        <v>1126544.98</v>
      </c>
    </row>
    <row r="176" spans="1:6">
      <c r="A176" s="109" t="s">
        <v>484</v>
      </c>
      <c r="B176" t="s">
        <v>485</v>
      </c>
      <c r="C176" s="110">
        <v>140426</v>
      </c>
      <c r="D176" s="111">
        <v>0</v>
      </c>
      <c r="E176" s="110">
        <v>13171</v>
      </c>
      <c r="F176" s="110">
        <f t="shared" si="4"/>
        <v>153597</v>
      </c>
    </row>
    <row r="177" spans="1:6">
      <c r="A177" s="109" t="s">
        <v>486</v>
      </c>
      <c r="B177" t="s">
        <v>487</v>
      </c>
      <c r="C177" s="110">
        <v>488533</v>
      </c>
      <c r="D177" s="111">
        <v>0</v>
      </c>
      <c r="E177" s="110">
        <v>47946</v>
      </c>
      <c r="F177" s="110">
        <f t="shared" si="4"/>
        <v>536479</v>
      </c>
    </row>
    <row r="178" spans="1:6">
      <c r="A178" s="109" t="s">
        <v>488</v>
      </c>
      <c r="B178" t="s">
        <v>489</v>
      </c>
      <c r="C178" s="110">
        <v>4000</v>
      </c>
      <c r="D178" s="111">
        <v>0</v>
      </c>
      <c r="E178" s="111">
        <v>75</v>
      </c>
      <c r="F178" s="110">
        <f t="shared" si="4"/>
        <v>4075</v>
      </c>
    </row>
    <row r="179" spans="1:6">
      <c r="A179" s="109" t="s">
        <v>490</v>
      </c>
      <c r="B179" t="s">
        <v>491</v>
      </c>
      <c r="C179" s="110">
        <v>86859</v>
      </c>
      <c r="D179" s="111">
        <v>0</v>
      </c>
      <c r="E179" s="111">
        <v>0</v>
      </c>
      <c r="F179" s="110">
        <f t="shared" si="4"/>
        <v>86859</v>
      </c>
    </row>
    <row r="180" spans="1:6">
      <c r="A180" s="109" t="s">
        <v>492</v>
      </c>
      <c r="B180" t="s">
        <v>493</v>
      </c>
      <c r="C180" s="110">
        <v>77598.649999999994</v>
      </c>
      <c r="D180" s="111">
        <v>0</v>
      </c>
      <c r="E180" s="110">
        <v>16132</v>
      </c>
      <c r="F180" s="110">
        <f t="shared" si="4"/>
        <v>93730.65</v>
      </c>
    </row>
    <row r="181" spans="1:6">
      <c r="A181" s="109" t="s">
        <v>494</v>
      </c>
      <c r="B181" t="s">
        <v>495</v>
      </c>
      <c r="C181" s="110">
        <v>207249.33</v>
      </c>
      <c r="D181" s="111">
        <v>0</v>
      </c>
      <c r="E181" s="110">
        <v>44555</v>
      </c>
      <c r="F181" s="110">
        <f t="shared" si="4"/>
        <v>251804.33</v>
      </c>
    </row>
    <row r="182" spans="1:6">
      <c r="A182" s="109" t="s">
        <v>496</v>
      </c>
      <c r="B182" t="s">
        <v>497</v>
      </c>
      <c r="C182" s="110">
        <v>17808795.34</v>
      </c>
      <c r="D182" s="111">
        <v>0</v>
      </c>
      <c r="E182" s="110">
        <v>2326688.63</v>
      </c>
      <c r="F182" s="110">
        <f t="shared" si="4"/>
        <v>20135483.969999999</v>
      </c>
    </row>
    <row r="183" spans="1:6">
      <c r="A183" s="109" t="s">
        <v>498</v>
      </c>
      <c r="B183" t="s">
        <v>499</v>
      </c>
      <c r="C183" s="110">
        <v>127658</v>
      </c>
      <c r="D183" s="111">
        <v>0</v>
      </c>
      <c r="E183" s="110">
        <v>11298</v>
      </c>
      <c r="F183" s="110">
        <f t="shared" si="4"/>
        <v>138956</v>
      </c>
    </row>
    <row r="184" spans="1:6">
      <c r="A184" s="109" t="s">
        <v>500</v>
      </c>
      <c r="B184" t="s">
        <v>501</v>
      </c>
      <c r="C184" s="110">
        <v>127658</v>
      </c>
      <c r="D184" s="111">
        <v>0</v>
      </c>
      <c r="E184" s="110">
        <v>11298</v>
      </c>
      <c r="F184" s="110">
        <f t="shared" si="4"/>
        <v>138956</v>
      </c>
    </row>
    <row r="185" spans="1:6">
      <c r="A185" s="109" t="s">
        <v>502</v>
      </c>
      <c r="B185" t="s">
        <v>503</v>
      </c>
      <c r="C185" s="111">
        <v>431</v>
      </c>
      <c r="D185" s="111">
        <v>0</v>
      </c>
      <c r="E185" s="111">
        <v>0</v>
      </c>
      <c r="F185" s="110">
        <f t="shared" si="4"/>
        <v>431</v>
      </c>
    </row>
    <row r="186" spans="1:6">
      <c r="A186" s="109" t="s">
        <v>504</v>
      </c>
      <c r="B186" t="s">
        <v>505</v>
      </c>
      <c r="C186" s="110">
        <v>9088</v>
      </c>
      <c r="D186" s="111">
        <v>0</v>
      </c>
      <c r="E186" s="110">
        <v>1288</v>
      </c>
      <c r="F186" s="110">
        <f t="shared" si="4"/>
        <v>10376</v>
      </c>
    </row>
    <row r="187" spans="1:6">
      <c r="A187" s="109" t="s">
        <v>506</v>
      </c>
      <c r="B187" t="s">
        <v>507</v>
      </c>
      <c r="C187" s="111">
        <v>0</v>
      </c>
      <c r="D187" s="111">
        <v>0</v>
      </c>
      <c r="E187" s="111">
        <v>312</v>
      </c>
      <c r="F187" s="110">
        <f t="shared" si="4"/>
        <v>312</v>
      </c>
    </row>
    <row r="188" spans="1:6">
      <c r="A188" s="109" t="s">
        <v>508</v>
      </c>
      <c r="B188" t="s">
        <v>509</v>
      </c>
      <c r="C188" s="110">
        <v>118139</v>
      </c>
      <c r="D188" s="111">
        <v>0</v>
      </c>
      <c r="E188" s="110">
        <v>9698</v>
      </c>
      <c r="F188" s="110">
        <f t="shared" si="4"/>
        <v>127837</v>
      </c>
    </row>
    <row r="189" spans="1:6">
      <c r="A189" s="109" t="s">
        <v>510</v>
      </c>
      <c r="B189" t="s">
        <v>511</v>
      </c>
      <c r="C189" s="110">
        <v>17681137.34</v>
      </c>
      <c r="D189" s="111">
        <v>0</v>
      </c>
      <c r="E189" s="110">
        <v>2315390.63</v>
      </c>
      <c r="F189" s="110">
        <f t="shared" si="4"/>
        <v>19996527.969999999</v>
      </c>
    </row>
    <row r="190" spans="1:6">
      <c r="A190" s="109" t="s">
        <v>512</v>
      </c>
      <c r="B190" t="s">
        <v>513</v>
      </c>
      <c r="C190" s="110">
        <v>2453818.15</v>
      </c>
      <c r="D190" s="111">
        <v>0</v>
      </c>
      <c r="E190" s="110">
        <v>438842.26</v>
      </c>
      <c r="F190" s="110">
        <f t="shared" si="4"/>
        <v>2892660.41</v>
      </c>
    </row>
    <row r="191" spans="1:6">
      <c r="A191" s="109" t="s">
        <v>514</v>
      </c>
      <c r="B191" t="s">
        <v>515</v>
      </c>
      <c r="C191" s="110">
        <v>920568.66</v>
      </c>
      <c r="D191" s="111">
        <v>0</v>
      </c>
      <c r="E191" s="110">
        <v>87822.01</v>
      </c>
      <c r="F191" s="110">
        <f t="shared" si="4"/>
        <v>1008390.67</v>
      </c>
    </row>
    <row r="192" spans="1:6">
      <c r="A192" s="109" t="s">
        <v>516</v>
      </c>
      <c r="B192" t="s">
        <v>517</v>
      </c>
      <c r="C192" s="110">
        <v>920568.66</v>
      </c>
      <c r="D192" s="111">
        <v>0</v>
      </c>
      <c r="E192" s="110">
        <v>87822.01</v>
      </c>
      <c r="F192" s="110">
        <f t="shared" si="4"/>
        <v>1008390.67</v>
      </c>
    </row>
    <row r="193" spans="1:6">
      <c r="A193" s="109" t="s">
        <v>518</v>
      </c>
      <c r="B193" t="s">
        <v>519</v>
      </c>
      <c r="C193" s="110">
        <v>1040952.23</v>
      </c>
      <c r="D193" s="111">
        <v>0</v>
      </c>
      <c r="E193" s="110">
        <v>92240.05</v>
      </c>
      <c r="F193" s="110">
        <f t="shared" si="4"/>
        <v>1133192.28</v>
      </c>
    </row>
    <row r="194" spans="1:6">
      <c r="A194" s="109" t="s">
        <v>520</v>
      </c>
      <c r="B194" t="s">
        <v>521</v>
      </c>
      <c r="C194" s="110">
        <v>104169.5</v>
      </c>
      <c r="D194" s="111">
        <v>0</v>
      </c>
      <c r="E194" s="110">
        <v>16350</v>
      </c>
      <c r="F194" s="110">
        <f t="shared" si="4"/>
        <v>120519.5</v>
      </c>
    </row>
    <row r="195" spans="1:6">
      <c r="A195" s="109" t="s">
        <v>522</v>
      </c>
      <c r="B195" t="s">
        <v>523</v>
      </c>
      <c r="C195" s="110">
        <v>936782.73</v>
      </c>
      <c r="D195" s="111">
        <v>0</v>
      </c>
      <c r="E195" s="110">
        <v>75890.05</v>
      </c>
      <c r="F195" s="110">
        <f t="shared" si="4"/>
        <v>1012672.78</v>
      </c>
    </row>
    <row r="196" spans="1:6">
      <c r="A196" s="109" t="s">
        <v>524</v>
      </c>
      <c r="B196" t="s">
        <v>525</v>
      </c>
      <c r="C196" s="110">
        <v>11615225.300000001</v>
      </c>
      <c r="D196" s="111">
        <v>0</v>
      </c>
      <c r="E196" s="110">
        <v>1399507.81</v>
      </c>
      <c r="F196" s="110">
        <f t="shared" si="4"/>
        <v>13014733.110000001</v>
      </c>
    </row>
    <row r="197" spans="1:6">
      <c r="A197" s="109" t="s">
        <v>526</v>
      </c>
      <c r="B197" t="s">
        <v>527</v>
      </c>
      <c r="C197" s="110">
        <v>8214483.9000000004</v>
      </c>
      <c r="D197" s="111">
        <v>0</v>
      </c>
      <c r="E197" s="110">
        <v>1082892.3999999999</v>
      </c>
      <c r="F197" s="110">
        <f t="shared" si="4"/>
        <v>9297376.3000000007</v>
      </c>
    </row>
    <row r="198" spans="1:6">
      <c r="A198" s="109" t="s">
        <v>528</v>
      </c>
      <c r="B198" t="s">
        <v>529</v>
      </c>
      <c r="C198" s="110">
        <v>106363.5</v>
      </c>
      <c r="D198" s="111">
        <v>0</v>
      </c>
      <c r="E198" s="110">
        <v>5629.5</v>
      </c>
      <c r="F198" s="110">
        <f t="shared" si="4"/>
        <v>111993</v>
      </c>
    </row>
    <row r="199" spans="1:6">
      <c r="A199" s="109" t="s">
        <v>530</v>
      </c>
      <c r="B199" t="s">
        <v>531</v>
      </c>
      <c r="C199" s="110">
        <v>91112.99</v>
      </c>
      <c r="D199" s="111">
        <v>0</v>
      </c>
      <c r="E199" s="110">
        <v>5434</v>
      </c>
      <c r="F199" s="110">
        <f t="shared" si="4"/>
        <v>96546.99</v>
      </c>
    </row>
    <row r="200" spans="1:6">
      <c r="A200" s="109" t="s">
        <v>532</v>
      </c>
      <c r="B200" t="s">
        <v>533</v>
      </c>
      <c r="C200" s="111">
        <v>216</v>
      </c>
      <c r="D200" s="111">
        <v>0</v>
      </c>
      <c r="E200" s="111">
        <v>0</v>
      </c>
      <c r="F200" s="110">
        <f t="shared" si="4"/>
        <v>216</v>
      </c>
    </row>
    <row r="201" spans="1:6">
      <c r="A201" s="109" t="s">
        <v>534</v>
      </c>
      <c r="B201" t="s">
        <v>535</v>
      </c>
      <c r="C201" s="110">
        <v>42892.46</v>
      </c>
      <c r="D201" s="111">
        <v>0</v>
      </c>
      <c r="E201" s="110">
        <v>26275.42</v>
      </c>
      <c r="F201" s="110">
        <f t="shared" si="4"/>
        <v>69167.88</v>
      </c>
    </row>
    <row r="202" spans="1:6">
      <c r="A202" s="109" t="s">
        <v>536</v>
      </c>
      <c r="B202" t="s">
        <v>537</v>
      </c>
      <c r="C202" s="110">
        <v>2918667.45</v>
      </c>
      <c r="D202" s="111">
        <v>0</v>
      </c>
      <c r="E202" s="110">
        <v>278106.49</v>
      </c>
      <c r="F202" s="110">
        <f t="shared" si="4"/>
        <v>3196773.9400000004</v>
      </c>
    </row>
    <row r="203" spans="1:6">
      <c r="A203" s="109" t="s">
        <v>538</v>
      </c>
      <c r="B203" t="s">
        <v>539</v>
      </c>
      <c r="C203" s="110">
        <v>193440</v>
      </c>
      <c r="D203" s="111">
        <v>0</v>
      </c>
      <c r="E203" s="111">
        <v>0</v>
      </c>
      <c r="F203" s="110">
        <f t="shared" si="4"/>
        <v>193440</v>
      </c>
    </row>
    <row r="204" spans="1:6">
      <c r="A204" s="109" t="s">
        <v>540</v>
      </c>
      <c r="B204" t="s">
        <v>541</v>
      </c>
      <c r="C204" s="110">
        <v>48049</v>
      </c>
      <c r="D204" s="111">
        <v>0</v>
      </c>
      <c r="E204" s="110">
        <v>1170</v>
      </c>
      <c r="F204" s="110">
        <f t="shared" si="4"/>
        <v>49219</v>
      </c>
    </row>
    <row r="205" spans="1:6">
      <c r="A205" s="109" t="s">
        <v>542</v>
      </c>
      <c r="B205" t="s">
        <v>543</v>
      </c>
      <c r="C205" s="110">
        <v>283165</v>
      </c>
      <c r="D205" s="111">
        <v>0</v>
      </c>
      <c r="E205" s="110">
        <v>60775</v>
      </c>
      <c r="F205" s="110">
        <f t="shared" si="4"/>
        <v>343940</v>
      </c>
    </row>
    <row r="206" spans="1:6">
      <c r="A206" s="109" t="s">
        <v>544</v>
      </c>
      <c r="B206" t="s">
        <v>545</v>
      </c>
      <c r="C206" s="110">
        <v>283165</v>
      </c>
      <c r="D206" s="111">
        <v>0</v>
      </c>
      <c r="E206" s="110">
        <v>60775</v>
      </c>
      <c r="F206" s="110">
        <f t="shared" si="4"/>
        <v>343940</v>
      </c>
    </row>
    <row r="207" spans="1:6">
      <c r="A207" s="109" t="s">
        <v>546</v>
      </c>
      <c r="B207" t="s">
        <v>547</v>
      </c>
      <c r="C207" s="110">
        <v>1890</v>
      </c>
      <c r="D207" s="111">
        <v>0</v>
      </c>
      <c r="E207" s="111">
        <v>0</v>
      </c>
      <c r="F207" s="110">
        <f t="shared" si="4"/>
        <v>1890</v>
      </c>
    </row>
    <row r="208" spans="1:6">
      <c r="A208" s="109" t="s">
        <v>548</v>
      </c>
      <c r="B208" t="s">
        <v>549</v>
      </c>
      <c r="C208" s="110">
        <v>1890</v>
      </c>
      <c r="D208" s="111">
        <v>0</v>
      </c>
      <c r="E208" s="111">
        <v>0</v>
      </c>
      <c r="F208" s="110">
        <f t="shared" si="4"/>
        <v>1890</v>
      </c>
    </row>
    <row r="209" spans="1:6">
      <c r="A209" s="109" t="s">
        <v>550</v>
      </c>
      <c r="B209" t="s">
        <v>551</v>
      </c>
      <c r="C209" s="110">
        <v>1174364</v>
      </c>
      <c r="D209" s="111">
        <v>0</v>
      </c>
      <c r="E209" s="110">
        <v>186357</v>
      </c>
      <c r="F209" s="110">
        <f t="shared" si="4"/>
        <v>1360721</v>
      </c>
    </row>
    <row r="210" spans="1:6">
      <c r="A210" s="109" t="s">
        <v>552</v>
      </c>
      <c r="B210" t="s">
        <v>553</v>
      </c>
      <c r="C210" s="110">
        <v>375956</v>
      </c>
      <c r="D210" s="111">
        <v>0</v>
      </c>
      <c r="E210" s="110">
        <v>62516</v>
      </c>
      <c r="F210" s="110">
        <f t="shared" si="4"/>
        <v>438472</v>
      </c>
    </row>
    <row r="211" spans="1:6">
      <c r="A211" s="109" t="s">
        <v>554</v>
      </c>
      <c r="B211" t="s">
        <v>555</v>
      </c>
      <c r="C211" s="110">
        <v>18478.5</v>
      </c>
      <c r="D211" s="111">
        <v>0</v>
      </c>
      <c r="E211" s="110">
        <v>1600</v>
      </c>
      <c r="F211" s="110">
        <f t="shared" si="4"/>
        <v>20078.5</v>
      </c>
    </row>
    <row r="212" spans="1:6">
      <c r="A212" s="109" t="s">
        <v>556</v>
      </c>
      <c r="B212" t="s">
        <v>557</v>
      </c>
      <c r="C212" s="110">
        <v>40857.5</v>
      </c>
      <c r="D212" s="111">
        <v>0</v>
      </c>
      <c r="E212" s="111">
        <v>0</v>
      </c>
      <c r="F212" s="110">
        <f t="shared" si="4"/>
        <v>40857.5</v>
      </c>
    </row>
    <row r="213" spans="1:6">
      <c r="A213" s="109" t="s">
        <v>558</v>
      </c>
      <c r="B213" t="s">
        <v>559</v>
      </c>
      <c r="C213" s="110">
        <v>7490</v>
      </c>
      <c r="D213" s="111">
        <v>0</v>
      </c>
      <c r="E213" s="111">
        <v>0</v>
      </c>
      <c r="F213" s="110">
        <f t="shared" si="4"/>
        <v>7490</v>
      </c>
    </row>
    <row r="214" spans="1:6">
      <c r="A214" s="109" t="s">
        <v>560</v>
      </c>
      <c r="B214" t="s">
        <v>561</v>
      </c>
      <c r="C214" s="110">
        <v>4785</v>
      </c>
      <c r="D214" s="111">
        <v>0</v>
      </c>
      <c r="E214" s="111">
        <v>0</v>
      </c>
      <c r="F214" s="110">
        <f t="shared" si="4"/>
        <v>4785</v>
      </c>
    </row>
    <row r="215" spans="1:6">
      <c r="A215" s="109" t="s">
        <v>562</v>
      </c>
      <c r="B215" t="s">
        <v>563</v>
      </c>
      <c r="C215" s="111">
        <v>160</v>
      </c>
      <c r="D215" s="111">
        <v>0</v>
      </c>
      <c r="E215" s="111">
        <v>0</v>
      </c>
      <c r="F215" s="110">
        <f t="shared" si="4"/>
        <v>160</v>
      </c>
    </row>
    <row r="216" spans="1:6">
      <c r="A216" s="109" t="s">
        <v>564</v>
      </c>
      <c r="B216" t="s">
        <v>565</v>
      </c>
      <c r="C216" s="110">
        <v>248999</v>
      </c>
      <c r="D216" s="111">
        <v>0</v>
      </c>
      <c r="E216" s="110">
        <v>30333</v>
      </c>
      <c r="F216" s="110">
        <f t="shared" si="4"/>
        <v>279332</v>
      </c>
    </row>
    <row r="217" spans="1:6">
      <c r="A217" s="109" t="s">
        <v>566</v>
      </c>
      <c r="B217" t="s">
        <v>567</v>
      </c>
      <c r="C217" s="110">
        <v>477638</v>
      </c>
      <c r="D217" s="111">
        <v>0</v>
      </c>
      <c r="E217" s="110">
        <v>91908</v>
      </c>
      <c r="F217" s="110">
        <f t="shared" si="4"/>
        <v>569546</v>
      </c>
    </row>
    <row r="218" spans="1:6">
      <c r="A218" s="109" t="s">
        <v>568</v>
      </c>
      <c r="B218" t="s">
        <v>569</v>
      </c>
      <c r="C218" s="110">
        <v>191154</v>
      </c>
      <c r="D218" s="111">
        <v>0</v>
      </c>
      <c r="E218" s="110">
        <v>49846.5</v>
      </c>
      <c r="F218" s="110">
        <f t="shared" si="4"/>
        <v>241000.5</v>
      </c>
    </row>
    <row r="219" spans="1:6">
      <c r="A219" s="109" t="s">
        <v>570</v>
      </c>
      <c r="B219" t="s">
        <v>571</v>
      </c>
      <c r="C219" s="110">
        <v>136509</v>
      </c>
      <c r="D219" s="111">
        <v>0</v>
      </c>
      <c r="E219" s="110">
        <v>43387.5</v>
      </c>
      <c r="F219" s="110">
        <f t="shared" si="4"/>
        <v>179896.5</v>
      </c>
    </row>
    <row r="220" spans="1:6">
      <c r="A220" s="109" t="s">
        <v>572</v>
      </c>
      <c r="B220" t="s">
        <v>573</v>
      </c>
      <c r="C220" s="110">
        <v>4306</v>
      </c>
      <c r="D220" s="111">
        <v>0</v>
      </c>
      <c r="E220" s="110">
        <v>4306</v>
      </c>
      <c r="F220" s="110">
        <f t="shared" si="4"/>
        <v>8612</v>
      </c>
    </row>
    <row r="221" spans="1:6">
      <c r="A221" s="109" t="s">
        <v>574</v>
      </c>
      <c r="B221" t="s">
        <v>575</v>
      </c>
      <c r="C221" s="110">
        <v>37574</v>
      </c>
      <c r="D221" s="111">
        <v>0</v>
      </c>
      <c r="E221" s="111">
        <v>0</v>
      </c>
      <c r="F221" s="110">
        <f t="shared" si="4"/>
        <v>37574</v>
      </c>
    </row>
    <row r="222" spans="1:6">
      <c r="A222" s="109" t="s">
        <v>576</v>
      </c>
      <c r="B222" t="s">
        <v>577</v>
      </c>
      <c r="C222" s="110">
        <v>2000</v>
      </c>
      <c r="D222" s="111">
        <v>0</v>
      </c>
      <c r="E222" s="111">
        <v>0</v>
      </c>
      <c r="F222" s="110">
        <f t="shared" si="4"/>
        <v>2000</v>
      </c>
    </row>
    <row r="223" spans="1:6">
      <c r="A223" s="109" t="s">
        <v>578</v>
      </c>
      <c r="B223" t="s">
        <v>579</v>
      </c>
      <c r="C223" s="110">
        <v>10765</v>
      </c>
      <c r="D223" s="111">
        <v>0</v>
      </c>
      <c r="E223" s="110">
        <v>2153</v>
      </c>
      <c r="F223" s="110">
        <f t="shared" si="4"/>
        <v>12918</v>
      </c>
    </row>
    <row r="224" spans="1:6">
      <c r="A224" s="109" t="s">
        <v>580</v>
      </c>
      <c r="B224" t="s">
        <v>581</v>
      </c>
      <c r="C224" s="110">
        <v>1486709.96</v>
      </c>
      <c r="D224" s="111">
        <v>0</v>
      </c>
      <c r="E224" s="110">
        <v>130824.52</v>
      </c>
      <c r="F224" s="110">
        <f t="shared" si="4"/>
        <v>1617534.48</v>
      </c>
    </row>
    <row r="225" spans="1:6">
      <c r="A225" s="109" t="s">
        <v>582</v>
      </c>
      <c r="B225" t="s">
        <v>583</v>
      </c>
      <c r="C225" s="110">
        <v>653405</v>
      </c>
      <c r="D225" s="111">
        <v>0</v>
      </c>
      <c r="E225" s="110">
        <v>109180</v>
      </c>
      <c r="F225" s="110">
        <f t="shared" si="4"/>
        <v>762585</v>
      </c>
    </row>
    <row r="226" spans="1:6">
      <c r="A226" s="109" t="s">
        <v>584</v>
      </c>
      <c r="B226" t="s">
        <v>585</v>
      </c>
      <c r="C226" s="110">
        <v>325100</v>
      </c>
      <c r="D226" s="111">
        <v>0</v>
      </c>
      <c r="E226" s="110">
        <v>56000</v>
      </c>
      <c r="F226" s="110">
        <f t="shared" si="4"/>
        <v>381100</v>
      </c>
    </row>
    <row r="227" spans="1:6">
      <c r="A227" s="109" t="s">
        <v>586</v>
      </c>
      <c r="B227" t="s">
        <v>587</v>
      </c>
      <c r="C227" s="110">
        <v>112290</v>
      </c>
      <c r="D227" s="111">
        <v>0</v>
      </c>
      <c r="E227" s="110">
        <v>9060</v>
      </c>
      <c r="F227" s="110">
        <f t="shared" si="4"/>
        <v>121350</v>
      </c>
    </row>
    <row r="228" spans="1:6">
      <c r="A228" s="109" t="s">
        <v>588</v>
      </c>
      <c r="B228" t="s">
        <v>589</v>
      </c>
      <c r="C228" s="110">
        <v>13820</v>
      </c>
      <c r="D228" s="111">
        <v>0</v>
      </c>
      <c r="E228" s="110">
        <v>2000</v>
      </c>
      <c r="F228" s="110">
        <f t="shared" si="4"/>
        <v>15820</v>
      </c>
    </row>
    <row r="229" spans="1:6">
      <c r="A229" s="109" t="s">
        <v>590</v>
      </c>
      <c r="B229" t="s">
        <v>591</v>
      </c>
      <c r="C229" s="110">
        <v>202195</v>
      </c>
      <c r="D229" s="111">
        <v>0</v>
      </c>
      <c r="E229" s="110">
        <v>42120</v>
      </c>
      <c r="F229" s="110">
        <f t="shared" si="4"/>
        <v>244315</v>
      </c>
    </row>
    <row r="230" spans="1:6">
      <c r="A230" s="109" t="s">
        <v>592</v>
      </c>
      <c r="B230" t="s">
        <v>593</v>
      </c>
      <c r="C230" s="110">
        <v>833304.96</v>
      </c>
      <c r="D230" s="111">
        <v>0</v>
      </c>
      <c r="E230" s="110">
        <v>21644.52</v>
      </c>
      <c r="F230" s="110">
        <f t="shared" ref="F230:F251" si="5">C230+E230-D230</f>
        <v>854949.48</v>
      </c>
    </row>
    <row r="231" spans="1:6">
      <c r="A231" s="109" t="s">
        <v>594</v>
      </c>
      <c r="B231" t="s">
        <v>595</v>
      </c>
      <c r="C231" s="110">
        <v>833304.96</v>
      </c>
      <c r="D231" s="111">
        <v>0</v>
      </c>
      <c r="E231" s="110">
        <v>21644.52</v>
      </c>
      <c r="F231" s="110">
        <f t="shared" si="5"/>
        <v>854949.48</v>
      </c>
    </row>
    <row r="232" spans="1:6">
      <c r="A232" s="109" t="s">
        <v>596</v>
      </c>
      <c r="B232" t="s">
        <v>597</v>
      </c>
      <c r="C232" s="110">
        <v>356290</v>
      </c>
      <c r="D232" s="111">
        <v>0</v>
      </c>
      <c r="E232" s="110">
        <v>81360</v>
      </c>
      <c r="F232" s="110">
        <f t="shared" si="5"/>
        <v>437650</v>
      </c>
    </row>
    <row r="233" spans="1:6">
      <c r="A233" s="109" t="s">
        <v>598</v>
      </c>
      <c r="B233" t="s">
        <v>491</v>
      </c>
      <c r="C233" s="110">
        <v>356290</v>
      </c>
      <c r="D233" s="111">
        <v>0</v>
      </c>
      <c r="E233" s="110">
        <v>81360</v>
      </c>
      <c r="F233" s="110">
        <f t="shared" si="5"/>
        <v>437650</v>
      </c>
    </row>
    <row r="234" spans="1:6">
      <c r="A234" s="109">
        <v>4.2</v>
      </c>
      <c r="B234" t="s">
        <v>599</v>
      </c>
      <c r="C234" s="110">
        <v>78424076.450000003</v>
      </c>
      <c r="D234" s="111">
        <v>0</v>
      </c>
      <c r="E234" s="110">
        <v>15444714.369999999</v>
      </c>
      <c r="F234" s="110">
        <f t="shared" si="5"/>
        <v>93868790.820000008</v>
      </c>
    </row>
    <row r="235" spans="1:6">
      <c r="A235" s="109" t="s">
        <v>600</v>
      </c>
      <c r="B235" t="s">
        <v>601</v>
      </c>
      <c r="C235" s="110">
        <v>78424076.450000003</v>
      </c>
      <c r="D235" s="111">
        <v>0</v>
      </c>
      <c r="E235" s="110">
        <v>15444714.369999999</v>
      </c>
      <c r="F235" s="110">
        <f t="shared" si="5"/>
        <v>93868790.820000008</v>
      </c>
    </row>
    <row r="236" spans="1:6">
      <c r="A236" s="109" t="s">
        <v>602</v>
      </c>
      <c r="B236" t="s">
        <v>603</v>
      </c>
      <c r="C236" s="110">
        <v>28141900.27</v>
      </c>
      <c r="D236" s="111">
        <v>0</v>
      </c>
      <c r="E236" s="110">
        <v>5270118.68</v>
      </c>
      <c r="F236" s="110">
        <f t="shared" si="5"/>
        <v>33412018.949999999</v>
      </c>
    </row>
    <row r="237" spans="1:6">
      <c r="A237" s="109" t="s">
        <v>604</v>
      </c>
      <c r="B237" t="s">
        <v>605</v>
      </c>
      <c r="C237" s="110">
        <v>23381156.140000001</v>
      </c>
      <c r="D237" s="111">
        <v>0</v>
      </c>
      <c r="E237" s="110">
        <v>4651943.1100000003</v>
      </c>
      <c r="F237" s="110">
        <f t="shared" si="5"/>
        <v>28033099.25</v>
      </c>
    </row>
    <row r="238" spans="1:6">
      <c r="A238" s="109" t="s">
        <v>606</v>
      </c>
      <c r="B238" t="s">
        <v>607</v>
      </c>
      <c r="C238" s="110">
        <v>2601938.5699999998</v>
      </c>
      <c r="D238" s="111">
        <v>0</v>
      </c>
      <c r="E238" s="110">
        <v>453757.64</v>
      </c>
      <c r="F238" s="110">
        <f t="shared" si="5"/>
        <v>3055696.21</v>
      </c>
    </row>
    <row r="239" spans="1:6">
      <c r="A239" s="109" t="s">
        <v>608</v>
      </c>
      <c r="B239" t="s">
        <v>609</v>
      </c>
      <c r="C239" s="110">
        <v>479297</v>
      </c>
      <c r="D239" s="111">
        <v>0</v>
      </c>
      <c r="E239" s="111">
        <v>0</v>
      </c>
      <c r="F239" s="110">
        <f t="shared" si="5"/>
        <v>479297</v>
      </c>
    </row>
    <row r="240" spans="1:6">
      <c r="A240" s="109" t="s">
        <v>610</v>
      </c>
      <c r="B240" t="s">
        <v>611</v>
      </c>
      <c r="C240" s="110">
        <v>224518.02</v>
      </c>
      <c r="D240" s="111">
        <v>0</v>
      </c>
      <c r="E240" s="110">
        <v>2519.71</v>
      </c>
      <c r="F240" s="110">
        <f t="shared" si="5"/>
        <v>227037.72999999998</v>
      </c>
    </row>
    <row r="241" spans="1:6">
      <c r="A241" s="109" t="s">
        <v>612</v>
      </c>
      <c r="B241" t="s">
        <v>613</v>
      </c>
      <c r="C241" s="110">
        <v>357674.36</v>
      </c>
      <c r="D241" s="111">
        <v>0</v>
      </c>
      <c r="E241" s="110">
        <v>63476.09</v>
      </c>
      <c r="F241" s="110">
        <f t="shared" si="5"/>
        <v>421150.44999999995</v>
      </c>
    </row>
    <row r="242" spans="1:6">
      <c r="A242" s="109" t="s">
        <v>614</v>
      </c>
      <c r="B242" t="s">
        <v>615</v>
      </c>
      <c r="C242" s="110">
        <v>526569.56999999995</v>
      </c>
      <c r="D242" s="111">
        <v>0</v>
      </c>
      <c r="E242" s="111">
        <v>0</v>
      </c>
      <c r="F242" s="110">
        <f t="shared" si="5"/>
        <v>526569.56999999995</v>
      </c>
    </row>
    <row r="243" spans="1:6">
      <c r="A243" s="109" t="s">
        <v>616</v>
      </c>
      <c r="B243" t="s">
        <v>617</v>
      </c>
      <c r="C243" s="110">
        <v>570746.61</v>
      </c>
      <c r="D243" s="111">
        <v>0</v>
      </c>
      <c r="E243" s="110">
        <v>98422.13</v>
      </c>
      <c r="F243" s="110">
        <f t="shared" si="5"/>
        <v>669168.74</v>
      </c>
    </row>
    <row r="244" spans="1:6">
      <c r="A244" s="109" t="s">
        <v>618</v>
      </c>
      <c r="B244" t="s">
        <v>454</v>
      </c>
      <c r="C244" s="110">
        <v>31070430.5</v>
      </c>
      <c r="D244" s="111">
        <v>0</v>
      </c>
      <c r="E244" s="110">
        <v>6214086.0999999996</v>
      </c>
      <c r="F244" s="110">
        <f t="shared" si="5"/>
        <v>37284516.600000001</v>
      </c>
    </row>
    <row r="245" spans="1:6">
      <c r="A245" s="109" t="s">
        <v>619</v>
      </c>
      <c r="B245" t="s">
        <v>620</v>
      </c>
      <c r="C245" s="110">
        <v>13891505.5</v>
      </c>
      <c r="D245" s="111">
        <v>0</v>
      </c>
      <c r="E245" s="110">
        <v>2778301.1</v>
      </c>
      <c r="F245" s="110">
        <f t="shared" si="5"/>
        <v>16669806.6</v>
      </c>
    </row>
    <row r="246" spans="1:6">
      <c r="A246" s="109" t="s">
        <v>621</v>
      </c>
      <c r="B246" t="s">
        <v>622</v>
      </c>
      <c r="C246" s="110">
        <v>17178925</v>
      </c>
      <c r="D246" s="111">
        <v>0</v>
      </c>
      <c r="E246" s="110">
        <v>3435785</v>
      </c>
      <c r="F246" s="110">
        <f t="shared" si="5"/>
        <v>20614710</v>
      </c>
    </row>
    <row r="247" spans="1:6">
      <c r="A247" s="109" t="s">
        <v>623</v>
      </c>
      <c r="B247" t="s">
        <v>624</v>
      </c>
      <c r="C247" s="110">
        <v>19211745.68</v>
      </c>
      <c r="D247" s="111">
        <v>0</v>
      </c>
      <c r="E247" s="110">
        <v>3960509.59</v>
      </c>
      <c r="F247" s="110">
        <f t="shared" si="5"/>
        <v>23172255.27</v>
      </c>
    </row>
    <row r="248" spans="1:6">
      <c r="A248" s="109">
        <v>4.3</v>
      </c>
      <c r="B248" t="s">
        <v>625</v>
      </c>
      <c r="C248" s="110">
        <v>1071926.48</v>
      </c>
      <c r="D248" s="111">
        <v>0</v>
      </c>
      <c r="E248" s="110">
        <v>86571</v>
      </c>
      <c r="F248" s="110">
        <f t="shared" si="5"/>
        <v>1158497.48</v>
      </c>
    </row>
    <row r="249" spans="1:6">
      <c r="A249" s="109" t="s">
        <v>626</v>
      </c>
      <c r="B249" t="s">
        <v>627</v>
      </c>
      <c r="C249" s="110">
        <v>1071926.48</v>
      </c>
      <c r="D249" s="111">
        <v>0</v>
      </c>
      <c r="E249" s="110">
        <v>86571</v>
      </c>
      <c r="F249" s="110">
        <f t="shared" si="5"/>
        <v>1158497.48</v>
      </c>
    </row>
    <row r="250" spans="1:6">
      <c r="A250" s="109" t="s">
        <v>628</v>
      </c>
      <c r="B250" t="s">
        <v>629</v>
      </c>
      <c r="C250" s="110">
        <v>1071926.48</v>
      </c>
      <c r="D250" s="111">
        <v>0</v>
      </c>
      <c r="E250" s="110">
        <v>86571</v>
      </c>
      <c r="F250" s="110">
        <f t="shared" si="5"/>
        <v>1158497.48</v>
      </c>
    </row>
    <row r="251" spans="1:6">
      <c r="A251" s="109" t="s">
        <v>630</v>
      </c>
      <c r="B251" t="s">
        <v>631</v>
      </c>
      <c r="C251" s="110">
        <v>1071926.48</v>
      </c>
      <c r="D251" s="111">
        <v>0</v>
      </c>
      <c r="E251" s="110">
        <v>86571</v>
      </c>
      <c r="F251" s="110">
        <f t="shared" si="5"/>
        <v>1158497.48</v>
      </c>
    </row>
    <row r="252" spans="1:6">
      <c r="A252" s="109">
        <v>5</v>
      </c>
      <c r="B252" t="s">
        <v>632</v>
      </c>
      <c r="C252" s="110">
        <v>72840843.719999999</v>
      </c>
      <c r="D252" s="110">
        <v>14832854.24</v>
      </c>
      <c r="E252" s="111">
        <v>0</v>
      </c>
      <c r="F252" s="110">
        <f>C252+D252-E252</f>
        <v>87673697.959999993</v>
      </c>
    </row>
    <row r="253" spans="1:6">
      <c r="A253" s="109">
        <v>5.0999999999999996</v>
      </c>
      <c r="B253" t="s">
        <v>633</v>
      </c>
      <c r="C253" s="110">
        <v>53512918.630000003</v>
      </c>
      <c r="D253" s="110">
        <v>9757911.5</v>
      </c>
      <c r="E253" s="111">
        <v>0</v>
      </c>
      <c r="F253" s="110">
        <f t="shared" ref="F253:F316" si="6">C253+D253-E253</f>
        <v>63270830.130000003</v>
      </c>
    </row>
    <row r="254" spans="1:6">
      <c r="A254" s="109" t="s">
        <v>634</v>
      </c>
      <c r="B254" t="s">
        <v>635</v>
      </c>
      <c r="C254" s="110">
        <v>16990594.73</v>
      </c>
      <c r="D254" s="110">
        <v>2931594.29</v>
      </c>
      <c r="E254" s="111">
        <v>0</v>
      </c>
      <c r="F254" s="110">
        <f t="shared" si="6"/>
        <v>19922189.02</v>
      </c>
    </row>
    <row r="255" spans="1:6">
      <c r="A255" s="109" t="s">
        <v>636</v>
      </c>
      <c r="B255" t="s">
        <v>637</v>
      </c>
      <c r="C255" s="110">
        <v>12836641.93</v>
      </c>
      <c r="D255" s="110">
        <v>2266323.34</v>
      </c>
      <c r="E255" s="111">
        <v>0</v>
      </c>
      <c r="F255" s="110">
        <f t="shared" si="6"/>
        <v>15102965.27</v>
      </c>
    </row>
    <row r="256" spans="1:6">
      <c r="A256" s="109" t="s">
        <v>638</v>
      </c>
      <c r="B256" t="s">
        <v>639</v>
      </c>
      <c r="C256" s="110">
        <v>12836641.93</v>
      </c>
      <c r="D256" s="110">
        <v>2266323.34</v>
      </c>
      <c r="E256" s="111">
        <v>0</v>
      </c>
      <c r="F256" s="110">
        <f t="shared" si="6"/>
        <v>15102965.27</v>
      </c>
    </row>
    <row r="257" spans="1:6">
      <c r="A257" s="109" t="s">
        <v>640</v>
      </c>
      <c r="B257" t="s">
        <v>641</v>
      </c>
      <c r="C257" s="110">
        <v>12836641.93</v>
      </c>
      <c r="D257" s="110">
        <v>2266323.34</v>
      </c>
      <c r="E257" s="111">
        <v>0</v>
      </c>
      <c r="F257" s="110">
        <f t="shared" si="6"/>
        <v>15102965.27</v>
      </c>
    </row>
    <row r="258" spans="1:6">
      <c r="A258" s="109" t="s">
        <v>642</v>
      </c>
      <c r="B258" t="s">
        <v>643</v>
      </c>
      <c r="C258" s="110">
        <v>921293.89</v>
      </c>
      <c r="D258" s="110">
        <v>98690.37</v>
      </c>
      <c r="E258" s="111">
        <v>0</v>
      </c>
      <c r="F258" s="110">
        <f t="shared" si="6"/>
        <v>1019984.26</v>
      </c>
    </row>
    <row r="259" spans="1:6">
      <c r="A259" s="109" t="s">
        <v>644</v>
      </c>
      <c r="B259" t="s">
        <v>645</v>
      </c>
      <c r="C259" s="110">
        <v>18959.93</v>
      </c>
      <c r="D259" s="111">
        <v>0</v>
      </c>
      <c r="E259" s="111">
        <v>0</v>
      </c>
      <c r="F259" s="110">
        <f t="shared" si="6"/>
        <v>18959.93</v>
      </c>
    </row>
    <row r="260" spans="1:6">
      <c r="A260" s="109" t="s">
        <v>646</v>
      </c>
      <c r="B260" t="s">
        <v>647</v>
      </c>
      <c r="C260" s="110">
        <v>45319.16</v>
      </c>
      <c r="D260" s="111">
        <v>0</v>
      </c>
      <c r="E260" s="111">
        <v>0</v>
      </c>
      <c r="F260" s="110">
        <f t="shared" si="6"/>
        <v>45319.16</v>
      </c>
    </row>
    <row r="261" spans="1:6">
      <c r="A261" s="109" t="s">
        <v>648</v>
      </c>
      <c r="B261" t="s">
        <v>649</v>
      </c>
      <c r="C261" s="110">
        <v>28211.09</v>
      </c>
      <c r="D261" s="111">
        <v>0</v>
      </c>
      <c r="E261" s="111">
        <v>0</v>
      </c>
      <c r="F261" s="110">
        <f t="shared" si="6"/>
        <v>28211.09</v>
      </c>
    </row>
    <row r="262" spans="1:6">
      <c r="A262" s="109" t="s">
        <v>650</v>
      </c>
      <c r="B262" t="s">
        <v>651</v>
      </c>
      <c r="C262" s="110">
        <v>17108.07</v>
      </c>
      <c r="D262" s="111">
        <v>0</v>
      </c>
      <c r="E262" s="111">
        <v>0</v>
      </c>
      <c r="F262" s="110">
        <f t="shared" si="6"/>
        <v>17108.07</v>
      </c>
    </row>
    <row r="263" spans="1:6">
      <c r="A263" s="109" t="s">
        <v>652</v>
      </c>
      <c r="B263" t="s">
        <v>653</v>
      </c>
      <c r="C263" s="110">
        <v>857014.8</v>
      </c>
      <c r="D263" s="110">
        <v>98690.37</v>
      </c>
      <c r="E263" s="111">
        <v>0</v>
      </c>
      <c r="F263" s="110">
        <f t="shared" si="6"/>
        <v>955705.17</v>
      </c>
    </row>
    <row r="264" spans="1:6">
      <c r="A264" s="109" t="s">
        <v>654</v>
      </c>
      <c r="B264" t="s">
        <v>655</v>
      </c>
      <c r="C264" s="110">
        <v>3232658.91</v>
      </c>
      <c r="D264" s="110">
        <v>566580.57999999996</v>
      </c>
      <c r="E264" s="111">
        <v>0</v>
      </c>
      <c r="F264" s="110">
        <f t="shared" si="6"/>
        <v>3799239.49</v>
      </c>
    </row>
    <row r="265" spans="1:6">
      <c r="A265" s="109" t="s">
        <v>656</v>
      </c>
      <c r="B265" t="s">
        <v>657</v>
      </c>
      <c r="C265" s="110">
        <v>23500.19</v>
      </c>
      <c r="D265" s="111">
        <v>0</v>
      </c>
      <c r="E265" s="111">
        <v>0</v>
      </c>
      <c r="F265" s="110">
        <f t="shared" si="6"/>
        <v>23500.19</v>
      </c>
    </row>
    <row r="266" spans="1:6">
      <c r="A266" s="109" t="s">
        <v>658</v>
      </c>
      <c r="B266" t="s">
        <v>655</v>
      </c>
      <c r="C266" s="110">
        <v>3209158.72</v>
      </c>
      <c r="D266" s="110">
        <v>566580.57999999996</v>
      </c>
      <c r="E266" s="111">
        <v>0</v>
      </c>
      <c r="F266" s="110">
        <f t="shared" si="6"/>
        <v>3775739.3000000003</v>
      </c>
    </row>
    <row r="267" spans="1:6">
      <c r="A267" s="109" t="s">
        <v>659</v>
      </c>
      <c r="B267" t="s">
        <v>660</v>
      </c>
      <c r="C267" s="110">
        <v>11059341.619999999</v>
      </c>
      <c r="D267" s="110">
        <v>2196738.6800000002</v>
      </c>
      <c r="E267" s="111">
        <v>0</v>
      </c>
      <c r="F267" s="110">
        <f t="shared" si="6"/>
        <v>13256080.299999999</v>
      </c>
    </row>
    <row r="268" spans="1:6">
      <c r="A268" s="109" t="s">
        <v>661</v>
      </c>
      <c r="B268" t="s">
        <v>662</v>
      </c>
      <c r="C268" s="110">
        <v>1307015.03</v>
      </c>
      <c r="D268" s="110">
        <v>662959.86</v>
      </c>
      <c r="E268" s="111">
        <v>0</v>
      </c>
      <c r="F268" s="110">
        <f t="shared" si="6"/>
        <v>1969974.8900000001</v>
      </c>
    </row>
    <row r="269" spans="1:6">
      <c r="A269" s="109" t="s">
        <v>663</v>
      </c>
      <c r="B269" t="s">
        <v>664</v>
      </c>
      <c r="C269" s="110">
        <v>272942.46999999997</v>
      </c>
      <c r="D269" s="110">
        <v>475970.23</v>
      </c>
      <c r="E269" s="111">
        <v>0</v>
      </c>
      <c r="F269" s="110">
        <f t="shared" si="6"/>
        <v>748912.7</v>
      </c>
    </row>
    <row r="270" spans="1:6">
      <c r="A270" s="109" t="s">
        <v>665</v>
      </c>
      <c r="B270" t="s">
        <v>666</v>
      </c>
      <c r="C270" s="110">
        <v>287400.65999999997</v>
      </c>
      <c r="D270" s="110">
        <v>46208.73</v>
      </c>
      <c r="E270" s="111">
        <v>0</v>
      </c>
      <c r="F270" s="110">
        <f t="shared" si="6"/>
        <v>333609.38999999996</v>
      </c>
    </row>
    <row r="271" spans="1:6">
      <c r="A271" s="109" t="s">
        <v>667</v>
      </c>
      <c r="B271" t="s">
        <v>668</v>
      </c>
      <c r="C271" s="110">
        <v>324065.23</v>
      </c>
      <c r="D271" s="110">
        <v>41841.199999999997</v>
      </c>
      <c r="E271" s="111">
        <v>0</v>
      </c>
      <c r="F271" s="110">
        <f t="shared" si="6"/>
        <v>365906.43</v>
      </c>
    </row>
    <row r="272" spans="1:6">
      <c r="A272" s="109" t="s">
        <v>669</v>
      </c>
      <c r="B272" t="s">
        <v>670</v>
      </c>
      <c r="C272" s="110">
        <v>272971.67</v>
      </c>
      <c r="D272" s="110">
        <v>57989.7</v>
      </c>
      <c r="E272" s="111">
        <v>0</v>
      </c>
      <c r="F272" s="110">
        <f t="shared" si="6"/>
        <v>330961.37</v>
      </c>
    </row>
    <row r="273" spans="1:6">
      <c r="A273" s="109" t="s">
        <v>671</v>
      </c>
      <c r="B273" t="s">
        <v>672</v>
      </c>
      <c r="C273" s="110">
        <v>149635</v>
      </c>
      <c r="D273" s="110">
        <v>40950</v>
      </c>
      <c r="E273" s="111">
        <v>0</v>
      </c>
      <c r="F273" s="110">
        <f t="shared" si="6"/>
        <v>190585</v>
      </c>
    </row>
    <row r="274" spans="1:6">
      <c r="A274" s="109" t="s">
        <v>673</v>
      </c>
      <c r="B274" t="s">
        <v>674</v>
      </c>
      <c r="C274" s="110">
        <v>3594428.26</v>
      </c>
      <c r="D274" s="110">
        <v>502420.54</v>
      </c>
      <c r="E274" s="111">
        <v>0</v>
      </c>
      <c r="F274" s="110">
        <f t="shared" si="6"/>
        <v>4096848.8</v>
      </c>
    </row>
    <row r="275" spans="1:6">
      <c r="A275" s="109" t="s">
        <v>675</v>
      </c>
      <c r="B275" t="s">
        <v>676</v>
      </c>
      <c r="C275" s="110">
        <v>3525693.64</v>
      </c>
      <c r="D275" s="110">
        <v>501150.9</v>
      </c>
      <c r="E275" s="111">
        <v>0</v>
      </c>
      <c r="F275" s="110">
        <f t="shared" si="6"/>
        <v>4026844.54</v>
      </c>
    </row>
    <row r="276" spans="1:6">
      <c r="A276" s="109" t="s">
        <v>677</v>
      </c>
      <c r="B276" t="s">
        <v>678</v>
      </c>
      <c r="C276" s="110">
        <v>68734.62</v>
      </c>
      <c r="D276" s="110">
        <v>1269.6400000000001</v>
      </c>
      <c r="E276" s="111">
        <v>0</v>
      </c>
      <c r="F276" s="110">
        <f t="shared" si="6"/>
        <v>70004.259999999995</v>
      </c>
    </row>
    <row r="277" spans="1:6">
      <c r="A277" s="109" t="s">
        <v>679</v>
      </c>
      <c r="B277" t="s">
        <v>680</v>
      </c>
      <c r="C277" s="110">
        <v>80000</v>
      </c>
      <c r="D277" s="111">
        <v>0</v>
      </c>
      <c r="E277" s="111">
        <v>0</v>
      </c>
      <c r="F277" s="110">
        <f t="shared" si="6"/>
        <v>80000</v>
      </c>
    </row>
    <row r="278" spans="1:6">
      <c r="A278" s="109" t="s">
        <v>681</v>
      </c>
      <c r="B278" t="s">
        <v>682</v>
      </c>
      <c r="C278" s="110">
        <v>80000</v>
      </c>
      <c r="D278" s="111">
        <v>0</v>
      </c>
      <c r="E278" s="111">
        <v>0</v>
      </c>
      <c r="F278" s="110">
        <f t="shared" si="6"/>
        <v>80000</v>
      </c>
    </row>
    <row r="279" spans="1:6">
      <c r="A279" s="109" t="s">
        <v>683</v>
      </c>
      <c r="B279" t="s">
        <v>684</v>
      </c>
      <c r="C279" s="110">
        <v>825967.82</v>
      </c>
      <c r="D279" s="110">
        <v>68294.86</v>
      </c>
      <c r="E279" s="111">
        <v>0</v>
      </c>
      <c r="F279" s="110">
        <f t="shared" si="6"/>
        <v>894262.67999999993</v>
      </c>
    </row>
    <row r="280" spans="1:6">
      <c r="A280" s="109" t="s">
        <v>685</v>
      </c>
      <c r="B280" t="s">
        <v>686</v>
      </c>
      <c r="C280" s="110">
        <v>31044.82</v>
      </c>
      <c r="D280" s="110">
        <v>11800</v>
      </c>
      <c r="E280" s="111">
        <v>0</v>
      </c>
      <c r="F280" s="110">
        <f t="shared" si="6"/>
        <v>42844.82</v>
      </c>
    </row>
    <row r="281" spans="1:6">
      <c r="A281" s="109" t="s">
        <v>687</v>
      </c>
      <c r="B281" t="s">
        <v>688</v>
      </c>
      <c r="C281" s="110">
        <v>40635.050000000003</v>
      </c>
      <c r="D281" s="110">
        <v>1023.12</v>
      </c>
      <c r="E281" s="111">
        <v>0</v>
      </c>
      <c r="F281" s="110">
        <f t="shared" si="6"/>
        <v>41658.170000000006</v>
      </c>
    </row>
    <row r="282" spans="1:6">
      <c r="A282" s="109" t="s">
        <v>689</v>
      </c>
      <c r="B282" t="s">
        <v>690</v>
      </c>
      <c r="C282" s="110">
        <v>13334.42</v>
      </c>
      <c r="D282" s="111">
        <v>0</v>
      </c>
      <c r="E282" s="111">
        <v>0</v>
      </c>
      <c r="F282" s="110">
        <f t="shared" si="6"/>
        <v>13334.42</v>
      </c>
    </row>
    <row r="283" spans="1:6">
      <c r="A283" s="109" t="s">
        <v>691</v>
      </c>
      <c r="B283" t="s">
        <v>692</v>
      </c>
      <c r="C283" s="110">
        <v>0</v>
      </c>
      <c r="D283" s="110">
        <v>0</v>
      </c>
      <c r="E283" s="111">
        <v>0</v>
      </c>
      <c r="F283" s="110">
        <f t="shared" si="6"/>
        <v>0</v>
      </c>
    </row>
    <row r="284" spans="1:6">
      <c r="A284" s="109" t="s">
        <v>693</v>
      </c>
      <c r="B284" t="s">
        <v>694</v>
      </c>
      <c r="C284" s="110">
        <v>34104</v>
      </c>
      <c r="D284" s="111">
        <v>0</v>
      </c>
      <c r="E284" s="111">
        <v>0</v>
      </c>
      <c r="F284" s="110">
        <f t="shared" si="6"/>
        <v>34104</v>
      </c>
    </row>
    <row r="285" spans="1:6">
      <c r="A285" s="109" t="s">
        <v>695</v>
      </c>
      <c r="B285" t="s">
        <v>696</v>
      </c>
      <c r="C285" s="110">
        <v>440986.94</v>
      </c>
      <c r="D285" s="110">
        <v>42899.86</v>
      </c>
      <c r="E285" s="111">
        <v>0</v>
      </c>
      <c r="F285" s="110">
        <f t="shared" si="6"/>
        <v>483886.8</v>
      </c>
    </row>
    <row r="286" spans="1:6">
      <c r="A286" s="109" t="s">
        <v>697</v>
      </c>
      <c r="B286" t="s">
        <v>698</v>
      </c>
      <c r="C286" s="110">
        <v>111669.44</v>
      </c>
      <c r="D286" s="110">
        <v>5025.6899999999996</v>
      </c>
      <c r="E286" s="111">
        <v>0</v>
      </c>
      <c r="F286" s="110">
        <f t="shared" si="6"/>
        <v>116695.13</v>
      </c>
    </row>
    <row r="287" spans="1:6">
      <c r="A287" s="109" t="s">
        <v>699</v>
      </c>
      <c r="B287" t="s">
        <v>700</v>
      </c>
      <c r="C287" s="110">
        <v>9578.1299999999992</v>
      </c>
      <c r="D287" s="111">
        <v>0</v>
      </c>
      <c r="E287" s="111">
        <v>0</v>
      </c>
      <c r="F287" s="110">
        <f t="shared" si="6"/>
        <v>9578.1299999999992</v>
      </c>
    </row>
    <row r="288" spans="1:6">
      <c r="A288" s="109" t="s">
        <v>701</v>
      </c>
      <c r="B288" t="s">
        <v>702</v>
      </c>
      <c r="C288" s="110">
        <v>144615.01999999999</v>
      </c>
      <c r="D288" s="110">
        <v>7546.19</v>
      </c>
      <c r="E288" s="111">
        <v>0</v>
      </c>
      <c r="F288" s="110">
        <f t="shared" si="6"/>
        <v>152161.21</v>
      </c>
    </row>
    <row r="289" spans="1:6">
      <c r="A289" s="109" t="s">
        <v>703</v>
      </c>
      <c r="B289" t="s">
        <v>704</v>
      </c>
      <c r="C289" s="110">
        <v>375285.93</v>
      </c>
      <c r="D289" s="110">
        <v>63416.88</v>
      </c>
      <c r="E289" s="111">
        <v>0</v>
      </c>
      <c r="F289" s="110">
        <f t="shared" si="6"/>
        <v>438702.81</v>
      </c>
    </row>
    <row r="290" spans="1:6">
      <c r="A290" s="109" t="s">
        <v>705</v>
      </c>
      <c r="B290" t="s">
        <v>706</v>
      </c>
      <c r="C290" s="110">
        <v>138887.89000000001</v>
      </c>
      <c r="D290" s="110">
        <v>27127.07</v>
      </c>
      <c r="E290" s="111">
        <v>0</v>
      </c>
      <c r="F290" s="110">
        <f t="shared" si="6"/>
        <v>166014.96000000002</v>
      </c>
    </row>
    <row r="291" spans="1:6">
      <c r="A291" s="109" t="s">
        <v>707</v>
      </c>
      <c r="B291" t="s">
        <v>708</v>
      </c>
      <c r="C291" s="110">
        <v>40570</v>
      </c>
      <c r="D291" s="111">
        <v>0</v>
      </c>
      <c r="E291" s="111">
        <v>0</v>
      </c>
      <c r="F291" s="110">
        <f t="shared" si="6"/>
        <v>40570</v>
      </c>
    </row>
    <row r="292" spans="1:6">
      <c r="A292" s="109" t="s">
        <v>709</v>
      </c>
      <c r="B292" t="s">
        <v>710</v>
      </c>
      <c r="C292" s="110">
        <v>0</v>
      </c>
      <c r="D292" s="110">
        <v>0</v>
      </c>
      <c r="E292" s="111">
        <v>0</v>
      </c>
      <c r="F292" s="110">
        <f t="shared" si="6"/>
        <v>0</v>
      </c>
    </row>
    <row r="293" spans="1:6">
      <c r="A293" s="109" t="s">
        <v>711</v>
      </c>
      <c r="B293" t="s">
        <v>712</v>
      </c>
      <c r="C293" s="110">
        <v>195828.04</v>
      </c>
      <c r="D293" s="110">
        <v>36289.81</v>
      </c>
      <c r="E293" s="111">
        <v>0</v>
      </c>
      <c r="F293" s="110">
        <f t="shared" si="6"/>
        <v>232117.85</v>
      </c>
    </row>
    <row r="294" spans="1:6">
      <c r="A294" s="109" t="s">
        <v>713</v>
      </c>
      <c r="B294" t="s">
        <v>714</v>
      </c>
      <c r="C294" s="110">
        <v>2611293.89</v>
      </c>
      <c r="D294" s="110">
        <v>468242.25</v>
      </c>
      <c r="E294" s="111">
        <v>0</v>
      </c>
      <c r="F294" s="110">
        <f t="shared" si="6"/>
        <v>3079536.14</v>
      </c>
    </row>
    <row r="295" spans="1:6">
      <c r="A295" s="109" t="s">
        <v>715</v>
      </c>
      <c r="B295" t="s">
        <v>714</v>
      </c>
      <c r="C295" s="110">
        <v>2611293.89</v>
      </c>
      <c r="D295" s="110">
        <v>468242.25</v>
      </c>
      <c r="E295" s="111">
        <v>0</v>
      </c>
      <c r="F295" s="110">
        <f t="shared" si="6"/>
        <v>3079536.14</v>
      </c>
    </row>
    <row r="296" spans="1:6">
      <c r="A296" s="109" t="s">
        <v>716</v>
      </c>
      <c r="B296" t="s">
        <v>717</v>
      </c>
      <c r="C296" s="110">
        <v>2472065.59</v>
      </c>
      <c r="D296" s="110">
        <v>422814.91</v>
      </c>
      <c r="E296" s="111">
        <v>0</v>
      </c>
      <c r="F296" s="110">
        <f t="shared" si="6"/>
        <v>2894880.5</v>
      </c>
    </row>
    <row r="297" spans="1:6">
      <c r="A297" s="109" t="s">
        <v>718</v>
      </c>
      <c r="B297" t="s">
        <v>719</v>
      </c>
      <c r="C297" s="110">
        <v>139228.29999999999</v>
      </c>
      <c r="D297" s="110">
        <v>45427.34</v>
      </c>
      <c r="E297" s="111">
        <v>0</v>
      </c>
      <c r="F297" s="110">
        <f t="shared" si="6"/>
        <v>184655.63999999998</v>
      </c>
    </row>
    <row r="298" spans="1:6">
      <c r="A298" s="109" t="s">
        <v>720</v>
      </c>
      <c r="B298" t="s">
        <v>721</v>
      </c>
      <c r="C298" s="110">
        <v>325865.65000000002</v>
      </c>
      <c r="D298" s="110">
        <v>4379</v>
      </c>
      <c r="E298" s="111">
        <v>0</v>
      </c>
      <c r="F298" s="110">
        <f t="shared" si="6"/>
        <v>330244.65000000002</v>
      </c>
    </row>
    <row r="299" spans="1:6">
      <c r="A299" s="109" t="s">
        <v>722</v>
      </c>
      <c r="B299" t="s">
        <v>723</v>
      </c>
      <c r="C299" s="110">
        <v>298987.48</v>
      </c>
      <c r="D299" s="110">
        <v>4379</v>
      </c>
      <c r="E299" s="111">
        <v>0</v>
      </c>
      <c r="F299" s="110">
        <f t="shared" si="6"/>
        <v>303366.48</v>
      </c>
    </row>
    <row r="300" spans="1:6">
      <c r="A300" s="109" t="s">
        <v>724</v>
      </c>
      <c r="B300" t="s">
        <v>725</v>
      </c>
      <c r="C300" s="110">
        <v>25078.29</v>
      </c>
      <c r="D300" s="111">
        <v>0</v>
      </c>
      <c r="E300" s="111">
        <v>0</v>
      </c>
      <c r="F300" s="110">
        <f t="shared" si="6"/>
        <v>25078.29</v>
      </c>
    </row>
    <row r="301" spans="1:6">
      <c r="A301" s="109" t="s">
        <v>726</v>
      </c>
      <c r="B301" t="s">
        <v>727</v>
      </c>
      <c r="C301" s="110">
        <v>0</v>
      </c>
      <c r="D301" s="110">
        <v>0</v>
      </c>
      <c r="E301" s="111">
        <v>0</v>
      </c>
      <c r="F301" s="110">
        <f t="shared" si="6"/>
        <v>0</v>
      </c>
    </row>
    <row r="302" spans="1:6">
      <c r="A302" s="109" t="s">
        <v>728</v>
      </c>
      <c r="B302" t="s">
        <v>729</v>
      </c>
      <c r="C302" s="110">
        <v>1799.88</v>
      </c>
      <c r="D302" s="111">
        <v>0</v>
      </c>
      <c r="E302" s="111">
        <v>0</v>
      </c>
      <c r="F302" s="110">
        <f t="shared" si="6"/>
        <v>1799.88</v>
      </c>
    </row>
    <row r="303" spans="1:6">
      <c r="A303" s="109" t="s">
        <v>730</v>
      </c>
      <c r="B303" t="s">
        <v>731</v>
      </c>
      <c r="C303" s="110">
        <v>13456</v>
      </c>
      <c r="D303" s="111">
        <v>0</v>
      </c>
      <c r="E303" s="111">
        <v>0</v>
      </c>
      <c r="F303" s="110">
        <f t="shared" si="6"/>
        <v>13456</v>
      </c>
    </row>
    <row r="304" spans="1:6">
      <c r="A304" s="109" t="s">
        <v>732</v>
      </c>
      <c r="B304" t="s">
        <v>733</v>
      </c>
      <c r="C304" s="110">
        <v>13456</v>
      </c>
      <c r="D304" s="111">
        <v>0</v>
      </c>
      <c r="E304" s="111">
        <v>0</v>
      </c>
      <c r="F304" s="110">
        <f t="shared" si="6"/>
        <v>13456</v>
      </c>
    </row>
    <row r="305" spans="1:6">
      <c r="A305" s="109" t="s">
        <v>734</v>
      </c>
      <c r="B305" t="s">
        <v>735</v>
      </c>
      <c r="C305" s="110">
        <v>1926029.04</v>
      </c>
      <c r="D305" s="110">
        <v>427025.29</v>
      </c>
      <c r="E305" s="111">
        <v>0</v>
      </c>
      <c r="F305" s="110">
        <f t="shared" si="6"/>
        <v>2353054.33</v>
      </c>
    </row>
    <row r="306" spans="1:6">
      <c r="A306" s="109" t="s">
        <v>736</v>
      </c>
      <c r="B306" t="s">
        <v>737</v>
      </c>
      <c r="C306" s="110">
        <v>119987.51</v>
      </c>
      <c r="D306" s="111">
        <v>0</v>
      </c>
      <c r="E306" s="111">
        <v>0</v>
      </c>
      <c r="F306" s="110">
        <f t="shared" si="6"/>
        <v>119987.51</v>
      </c>
    </row>
    <row r="307" spans="1:6">
      <c r="A307" s="109" t="s">
        <v>738</v>
      </c>
      <c r="B307" t="s">
        <v>739</v>
      </c>
      <c r="C307" s="110">
        <v>109773.96</v>
      </c>
      <c r="D307" s="110">
        <v>125446.55</v>
      </c>
      <c r="E307" s="111">
        <v>0</v>
      </c>
      <c r="F307" s="110">
        <f t="shared" si="6"/>
        <v>235220.51</v>
      </c>
    </row>
    <row r="308" spans="1:6">
      <c r="A308" s="109" t="s">
        <v>740</v>
      </c>
      <c r="B308" t="s">
        <v>741</v>
      </c>
      <c r="C308" s="110">
        <v>1522267.57</v>
      </c>
      <c r="D308" s="110">
        <v>301578.74</v>
      </c>
      <c r="E308" s="111">
        <v>0</v>
      </c>
      <c r="F308" s="110">
        <f t="shared" si="6"/>
        <v>1823846.31</v>
      </c>
    </row>
    <row r="309" spans="1:6">
      <c r="A309" s="109" t="s">
        <v>742</v>
      </c>
      <c r="B309" t="s">
        <v>743</v>
      </c>
      <c r="C309" s="110">
        <v>174000</v>
      </c>
      <c r="D309" s="111">
        <v>0</v>
      </c>
      <c r="E309" s="111">
        <v>0</v>
      </c>
      <c r="F309" s="110">
        <f t="shared" si="6"/>
        <v>174000</v>
      </c>
    </row>
    <row r="310" spans="1:6">
      <c r="A310" s="109" t="s">
        <v>744</v>
      </c>
      <c r="B310" t="s">
        <v>745</v>
      </c>
      <c r="C310" s="110">
        <v>25462982.280000001</v>
      </c>
      <c r="D310" s="110">
        <v>4629578.53</v>
      </c>
      <c r="E310" s="111">
        <v>0</v>
      </c>
      <c r="F310" s="110">
        <f t="shared" si="6"/>
        <v>30092560.810000002</v>
      </c>
    </row>
    <row r="311" spans="1:6">
      <c r="A311" s="109" t="s">
        <v>746</v>
      </c>
      <c r="B311" t="s">
        <v>747</v>
      </c>
      <c r="C311" s="110">
        <v>7412171.5999999996</v>
      </c>
      <c r="D311" s="110">
        <v>1351035.17</v>
      </c>
      <c r="E311" s="111">
        <v>0</v>
      </c>
      <c r="F311" s="110">
        <f t="shared" si="6"/>
        <v>8763206.7699999996</v>
      </c>
    </row>
    <row r="312" spans="1:6">
      <c r="A312" s="109" t="s">
        <v>748</v>
      </c>
      <c r="B312" t="s">
        <v>749</v>
      </c>
      <c r="C312" s="110">
        <v>6710116</v>
      </c>
      <c r="D312" s="110">
        <v>1239947</v>
      </c>
      <c r="E312" s="111">
        <v>0</v>
      </c>
      <c r="F312" s="110">
        <f t="shared" si="6"/>
        <v>7950063</v>
      </c>
    </row>
    <row r="313" spans="1:6">
      <c r="A313" s="109" t="s">
        <v>750</v>
      </c>
      <c r="B313" t="s">
        <v>751</v>
      </c>
      <c r="C313" s="110">
        <v>88057.9</v>
      </c>
      <c r="D313" s="110">
        <v>14952.94</v>
      </c>
      <c r="E313" s="111">
        <v>0</v>
      </c>
      <c r="F313" s="110">
        <f t="shared" si="6"/>
        <v>103010.84</v>
      </c>
    </row>
    <row r="314" spans="1:6">
      <c r="A314" s="109" t="s">
        <v>752</v>
      </c>
      <c r="B314" t="s">
        <v>753</v>
      </c>
      <c r="C314" s="110">
        <v>260428.62</v>
      </c>
      <c r="D314" s="110">
        <v>38604.800000000003</v>
      </c>
      <c r="E314" s="111">
        <v>0</v>
      </c>
      <c r="F314" s="110">
        <f t="shared" si="6"/>
        <v>299033.42</v>
      </c>
    </row>
    <row r="315" spans="1:6">
      <c r="A315" s="109" t="s">
        <v>754</v>
      </c>
      <c r="B315" t="s">
        <v>755</v>
      </c>
      <c r="C315" s="110">
        <v>76072</v>
      </c>
      <c r="D315" s="110">
        <v>12768</v>
      </c>
      <c r="E315" s="111">
        <v>0</v>
      </c>
      <c r="F315" s="110">
        <f t="shared" si="6"/>
        <v>88840</v>
      </c>
    </row>
    <row r="316" spans="1:6">
      <c r="A316" s="109" t="s">
        <v>756</v>
      </c>
      <c r="B316" t="s">
        <v>757</v>
      </c>
      <c r="C316" s="110">
        <v>152493.85</v>
      </c>
      <c r="D316" s="110">
        <v>24439.97</v>
      </c>
      <c r="E316" s="111">
        <v>0</v>
      </c>
      <c r="F316" s="110">
        <f t="shared" si="6"/>
        <v>176933.82</v>
      </c>
    </row>
    <row r="317" spans="1:6">
      <c r="A317" s="109" t="s">
        <v>758</v>
      </c>
      <c r="B317" t="s">
        <v>759</v>
      </c>
      <c r="C317" s="110">
        <v>0</v>
      </c>
      <c r="D317" s="110">
        <v>0</v>
      </c>
      <c r="E317" s="111">
        <v>0</v>
      </c>
      <c r="F317" s="110">
        <f t="shared" ref="F317:F380" si="7">C317+D317-E317</f>
        <v>0</v>
      </c>
    </row>
    <row r="318" spans="1:6">
      <c r="A318" s="109" t="s">
        <v>760</v>
      </c>
      <c r="B318" t="s">
        <v>761</v>
      </c>
      <c r="C318" s="110">
        <v>124103.23</v>
      </c>
      <c r="D318" s="110">
        <v>19720</v>
      </c>
      <c r="E318" s="111">
        <v>0</v>
      </c>
      <c r="F318" s="110">
        <f t="shared" si="7"/>
        <v>143823.22999999998</v>
      </c>
    </row>
    <row r="319" spans="1:6">
      <c r="A319" s="109" t="s">
        <v>762</v>
      </c>
      <c r="B319" t="s">
        <v>763</v>
      </c>
      <c r="C319" s="111">
        <v>550</v>
      </c>
      <c r="D319">
        <v>602.46</v>
      </c>
      <c r="E319" s="111">
        <v>0</v>
      </c>
      <c r="F319" s="110">
        <f t="shared" si="7"/>
        <v>1152.46</v>
      </c>
    </row>
    <row r="320" spans="1:6">
      <c r="A320" s="109" t="s">
        <v>764</v>
      </c>
      <c r="B320" t="s">
        <v>765</v>
      </c>
      <c r="C320" s="111">
        <v>350</v>
      </c>
      <c r="D320" s="111">
        <v>0</v>
      </c>
      <c r="E320" s="111">
        <v>0</v>
      </c>
      <c r="F320" s="110">
        <f t="shared" si="7"/>
        <v>350</v>
      </c>
    </row>
    <row r="321" spans="1:6">
      <c r="A321" s="109" t="s">
        <v>766</v>
      </c>
      <c r="B321" t="s">
        <v>767</v>
      </c>
      <c r="C321" s="110">
        <v>1133739.93</v>
      </c>
      <c r="D321" s="110">
        <v>421930.42</v>
      </c>
      <c r="E321" s="111">
        <v>0</v>
      </c>
      <c r="F321" s="110">
        <f t="shared" si="7"/>
        <v>1555670.3499999999</v>
      </c>
    </row>
    <row r="322" spans="1:6">
      <c r="A322" s="109" t="s">
        <v>768</v>
      </c>
      <c r="B322" t="s">
        <v>769</v>
      </c>
      <c r="C322" s="110">
        <v>83684.34</v>
      </c>
      <c r="D322" s="110">
        <v>13946.89</v>
      </c>
      <c r="E322" s="111">
        <v>0</v>
      </c>
      <c r="F322" s="110">
        <f t="shared" si="7"/>
        <v>97631.23</v>
      </c>
    </row>
    <row r="323" spans="1:6">
      <c r="A323" s="109" t="s">
        <v>770</v>
      </c>
      <c r="B323" t="s">
        <v>771</v>
      </c>
      <c r="C323" s="110">
        <v>58871.51</v>
      </c>
      <c r="D323" s="110">
        <v>11600</v>
      </c>
      <c r="E323" s="111">
        <v>0</v>
      </c>
      <c r="F323" s="110">
        <f t="shared" si="7"/>
        <v>70471.510000000009</v>
      </c>
    </row>
    <row r="324" spans="1:6">
      <c r="A324" s="109" t="s">
        <v>772</v>
      </c>
      <c r="B324" t="s">
        <v>773</v>
      </c>
      <c r="C324" s="111">
        <v>0</v>
      </c>
      <c r="D324" s="110">
        <v>12500</v>
      </c>
      <c r="E324" s="111">
        <v>0</v>
      </c>
      <c r="F324" s="110">
        <f t="shared" si="7"/>
        <v>12500</v>
      </c>
    </row>
    <row r="325" spans="1:6">
      <c r="A325" s="109" t="s">
        <v>774</v>
      </c>
      <c r="B325" t="s">
        <v>775</v>
      </c>
      <c r="C325" s="111">
        <v>0</v>
      </c>
      <c r="D325" s="110">
        <v>43152</v>
      </c>
      <c r="E325" s="111">
        <v>0</v>
      </c>
      <c r="F325" s="110">
        <f t="shared" si="7"/>
        <v>43152</v>
      </c>
    </row>
    <row r="326" spans="1:6">
      <c r="A326" s="109" t="s">
        <v>776</v>
      </c>
      <c r="B326" t="s">
        <v>777</v>
      </c>
      <c r="C326" s="110">
        <v>990684.08</v>
      </c>
      <c r="D326" s="110">
        <v>340731.53</v>
      </c>
      <c r="E326" s="111">
        <v>0</v>
      </c>
      <c r="F326" s="110">
        <f t="shared" si="7"/>
        <v>1331415.6099999999</v>
      </c>
    </row>
    <row r="327" spans="1:6">
      <c r="A327" s="109" t="s">
        <v>778</v>
      </c>
      <c r="B327" t="s">
        <v>779</v>
      </c>
      <c r="C327" s="111">
        <v>500</v>
      </c>
      <c r="D327" s="111">
        <v>0</v>
      </c>
      <c r="E327" s="111">
        <v>0</v>
      </c>
      <c r="F327" s="110">
        <f t="shared" si="7"/>
        <v>500</v>
      </c>
    </row>
    <row r="328" spans="1:6">
      <c r="A328" s="109" t="s">
        <v>780</v>
      </c>
      <c r="B328" t="s">
        <v>781</v>
      </c>
      <c r="C328" s="110">
        <v>4314185.09</v>
      </c>
      <c r="D328" s="110">
        <v>631679.85</v>
      </c>
      <c r="E328" s="111">
        <v>0</v>
      </c>
      <c r="F328" s="110">
        <f t="shared" si="7"/>
        <v>4945864.9399999995</v>
      </c>
    </row>
    <row r="329" spans="1:6">
      <c r="A329" s="109" t="s">
        <v>782</v>
      </c>
      <c r="B329" t="s">
        <v>783</v>
      </c>
      <c r="C329" s="110">
        <v>1544678.81</v>
      </c>
      <c r="D329" s="110">
        <v>264968.55</v>
      </c>
      <c r="E329" s="111">
        <v>0</v>
      </c>
      <c r="F329" s="110">
        <f t="shared" si="7"/>
        <v>1809647.36</v>
      </c>
    </row>
    <row r="330" spans="1:6">
      <c r="A330" s="109" t="s">
        <v>784</v>
      </c>
      <c r="B330" t="s">
        <v>785</v>
      </c>
      <c r="C330" s="110">
        <v>435000</v>
      </c>
      <c r="D330" s="111">
        <v>0</v>
      </c>
      <c r="E330" s="111">
        <v>0</v>
      </c>
      <c r="F330" s="110">
        <f t="shared" si="7"/>
        <v>435000</v>
      </c>
    </row>
    <row r="331" spans="1:6">
      <c r="A331" s="109" t="s">
        <v>786</v>
      </c>
      <c r="B331" t="s">
        <v>787</v>
      </c>
      <c r="C331" s="110">
        <v>139221.29999999999</v>
      </c>
      <c r="D331" s="110">
        <v>13920</v>
      </c>
      <c r="E331" s="111">
        <v>0</v>
      </c>
      <c r="F331" s="110">
        <f t="shared" si="7"/>
        <v>153141.29999999999</v>
      </c>
    </row>
    <row r="332" spans="1:6">
      <c r="A332" s="109" t="s">
        <v>788</v>
      </c>
      <c r="B332" t="s">
        <v>789</v>
      </c>
      <c r="C332" s="110">
        <v>139221.29999999999</v>
      </c>
      <c r="D332" s="110">
        <v>13920</v>
      </c>
      <c r="E332" s="111">
        <v>0</v>
      </c>
      <c r="F332" s="110">
        <f t="shared" si="7"/>
        <v>153141.29999999999</v>
      </c>
    </row>
    <row r="333" spans="1:6">
      <c r="A333" s="109" t="s">
        <v>790</v>
      </c>
      <c r="B333" t="s">
        <v>791</v>
      </c>
      <c r="C333" s="110">
        <v>1300695.8</v>
      </c>
      <c r="D333" s="110">
        <v>32199.3</v>
      </c>
      <c r="E333" s="111">
        <v>0</v>
      </c>
      <c r="F333" s="110">
        <f t="shared" si="7"/>
        <v>1332895.1000000001</v>
      </c>
    </row>
    <row r="334" spans="1:6">
      <c r="A334" s="109" t="s">
        <v>792</v>
      </c>
      <c r="B334" t="s">
        <v>793</v>
      </c>
      <c r="C334" s="110">
        <v>96752.4</v>
      </c>
      <c r="D334" s="110">
        <v>158000</v>
      </c>
      <c r="E334" s="111">
        <v>0</v>
      </c>
      <c r="F334" s="110">
        <f t="shared" si="7"/>
        <v>254752.4</v>
      </c>
    </row>
    <row r="335" spans="1:6">
      <c r="A335" s="109" t="s">
        <v>794</v>
      </c>
      <c r="B335" t="s">
        <v>795</v>
      </c>
      <c r="C335" s="110">
        <v>797836.78</v>
      </c>
      <c r="D335" s="110">
        <v>162592</v>
      </c>
      <c r="E335" s="111">
        <v>0</v>
      </c>
      <c r="F335" s="110">
        <f t="shared" si="7"/>
        <v>960428.78</v>
      </c>
    </row>
    <row r="336" spans="1:6">
      <c r="A336" s="109" t="s">
        <v>796</v>
      </c>
      <c r="B336" t="s">
        <v>797</v>
      </c>
      <c r="C336" s="110">
        <v>549044.84</v>
      </c>
      <c r="D336" s="110">
        <v>1753.99</v>
      </c>
      <c r="E336" s="111">
        <v>0</v>
      </c>
      <c r="F336" s="110">
        <f t="shared" si="7"/>
        <v>550798.82999999996</v>
      </c>
    </row>
    <row r="337" spans="1:6">
      <c r="A337" s="109" t="s">
        <v>798</v>
      </c>
      <c r="B337" t="s">
        <v>799</v>
      </c>
      <c r="C337" s="110">
        <v>12324.63</v>
      </c>
      <c r="D337" s="110">
        <v>1753.99</v>
      </c>
      <c r="E337" s="111">
        <v>0</v>
      </c>
      <c r="F337" s="110">
        <f t="shared" si="7"/>
        <v>14078.619999999999</v>
      </c>
    </row>
    <row r="338" spans="1:6">
      <c r="A338" s="109" t="s">
        <v>800</v>
      </c>
      <c r="B338" t="s">
        <v>801</v>
      </c>
      <c r="C338" s="110">
        <v>536720.21</v>
      </c>
      <c r="D338" s="111">
        <v>0</v>
      </c>
      <c r="E338" s="111">
        <v>0</v>
      </c>
      <c r="F338" s="110">
        <f t="shared" si="7"/>
        <v>536720.21</v>
      </c>
    </row>
    <row r="339" spans="1:6">
      <c r="A339" s="109" t="s">
        <v>802</v>
      </c>
      <c r="B339" t="s">
        <v>803</v>
      </c>
      <c r="C339" s="110">
        <v>0</v>
      </c>
      <c r="D339" s="110">
        <v>0</v>
      </c>
      <c r="E339" s="111">
        <v>0</v>
      </c>
      <c r="F339" s="110">
        <f t="shared" si="7"/>
        <v>0</v>
      </c>
    </row>
    <row r="340" spans="1:6">
      <c r="A340" s="109" t="s">
        <v>804</v>
      </c>
      <c r="B340" t="s">
        <v>805</v>
      </c>
      <c r="C340" s="110">
        <v>3052136.16</v>
      </c>
      <c r="D340" s="110">
        <v>766560.58</v>
      </c>
      <c r="E340" s="111">
        <v>0</v>
      </c>
      <c r="F340" s="110">
        <f t="shared" si="7"/>
        <v>3818696.74</v>
      </c>
    </row>
    <row r="341" spans="1:6">
      <c r="A341" s="109" t="s">
        <v>806</v>
      </c>
      <c r="B341" t="s">
        <v>807</v>
      </c>
      <c r="C341" s="110">
        <v>1083861.01</v>
      </c>
      <c r="D341" s="110">
        <v>230437.99</v>
      </c>
      <c r="E341" s="111">
        <v>0</v>
      </c>
      <c r="F341" s="110">
        <f t="shared" si="7"/>
        <v>1314299</v>
      </c>
    </row>
    <row r="342" spans="1:6">
      <c r="A342" s="109" t="s">
        <v>808</v>
      </c>
      <c r="B342" t="s">
        <v>809</v>
      </c>
      <c r="C342" s="110">
        <v>47124</v>
      </c>
      <c r="D342" s="110">
        <v>43225</v>
      </c>
      <c r="E342" s="111">
        <v>0</v>
      </c>
      <c r="F342" s="110">
        <f t="shared" si="7"/>
        <v>90349</v>
      </c>
    </row>
    <row r="343" spans="1:6">
      <c r="A343" s="109" t="s">
        <v>810</v>
      </c>
      <c r="B343" t="s">
        <v>811</v>
      </c>
      <c r="C343" s="110">
        <v>40115.93</v>
      </c>
      <c r="D343" s="110">
        <v>6322</v>
      </c>
      <c r="E343" s="111">
        <v>0</v>
      </c>
      <c r="F343" s="110">
        <f t="shared" si="7"/>
        <v>46437.93</v>
      </c>
    </row>
    <row r="344" spans="1:6">
      <c r="A344" s="109" t="s">
        <v>812</v>
      </c>
      <c r="B344" t="s">
        <v>813</v>
      </c>
      <c r="C344" s="110">
        <v>603749.29</v>
      </c>
      <c r="D344" s="110">
        <v>172158.6</v>
      </c>
      <c r="E344" s="111">
        <v>0</v>
      </c>
      <c r="F344" s="110">
        <f t="shared" si="7"/>
        <v>775907.89</v>
      </c>
    </row>
    <row r="345" spans="1:6">
      <c r="A345" s="109" t="s">
        <v>814</v>
      </c>
      <c r="B345" t="s">
        <v>815</v>
      </c>
      <c r="C345" s="110">
        <v>38297.980000000003</v>
      </c>
      <c r="D345" s="111">
        <v>0</v>
      </c>
      <c r="E345" s="111">
        <v>0</v>
      </c>
      <c r="F345" s="110">
        <f t="shared" si="7"/>
        <v>38297.980000000003</v>
      </c>
    </row>
    <row r="346" spans="1:6">
      <c r="A346" s="109" t="s">
        <v>816</v>
      </c>
      <c r="B346" t="s">
        <v>817</v>
      </c>
      <c r="C346" s="111">
        <v>0</v>
      </c>
      <c r="D346" s="110">
        <v>7888</v>
      </c>
      <c r="E346" s="111">
        <v>0</v>
      </c>
      <c r="F346" s="110">
        <f t="shared" si="7"/>
        <v>7888</v>
      </c>
    </row>
    <row r="347" spans="1:6">
      <c r="A347" s="109" t="s">
        <v>818</v>
      </c>
      <c r="B347" t="s">
        <v>819</v>
      </c>
      <c r="C347" s="110">
        <v>1047853.95</v>
      </c>
      <c r="D347" s="110">
        <v>184804.99</v>
      </c>
      <c r="E347" s="111">
        <v>0</v>
      </c>
      <c r="F347" s="110">
        <f t="shared" si="7"/>
        <v>1232658.94</v>
      </c>
    </row>
    <row r="348" spans="1:6">
      <c r="A348" s="109" t="s">
        <v>820</v>
      </c>
      <c r="B348" t="s">
        <v>821</v>
      </c>
      <c r="C348" s="110">
        <v>191134</v>
      </c>
      <c r="D348" s="110">
        <v>121724</v>
      </c>
      <c r="E348" s="111">
        <v>0</v>
      </c>
      <c r="F348" s="110">
        <f t="shared" si="7"/>
        <v>312858</v>
      </c>
    </row>
    <row r="349" spans="1:6">
      <c r="A349" s="109" t="s">
        <v>822</v>
      </c>
      <c r="B349" t="s">
        <v>823</v>
      </c>
      <c r="C349" s="110">
        <v>1902245.53</v>
      </c>
      <c r="D349" s="110">
        <v>346941.58</v>
      </c>
      <c r="E349" s="111">
        <v>0</v>
      </c>
      <c r="F349" s="110">
        <f t="shared" si="7"/>
        <v>2249187.11</v>
      </c>
    </row>
    <row r="350" spans="1:6">
      <c r="A350" s="109" t="s">
        <v>824</v>
      </c>
      <c r="B350" t="s">
        <v>825</v>
      </c>
      <c r="C350" s="110">
        <v>1570725.51</v>
      </c>
      <c r="D350" s="110">
        <v>293255.57</v>
      </c>
      <c r="E350" s="111">
        <v>0</v>
      </c>
      <c r="F350" s="110">
        <f t="shared" si="7"/>
        <v>1863981.08</v>
      </c>
    </row>
    <row r="351" spans="1:6">
      <c r="A351" s="109" t="s">
        <v>826</v>
      </c>
      <c r="B351" t="s">
        <v>827</v>
      </c>
      <c r="C351" s="110">
        <v>331520.02</v>
      </c>
      <c r="D351" s="110">
        <v>53686.01</v>
      </c>
      <c r="E351" s="111">
        <v>0</v>
      </c>
      <c r="F351" s="110">
        <f t="shared" si="7"/>
        <v>385206.03</v>
      </c>
    </row>
    <row r="352" spans="1:6">
      <c r="A352" s="109" t="s">
        <v>828</v>
      </c>
      <c r="B352" t="s">
        <v>829</v>
      </c>
      <c r="C352" s="110">
        <v>258510.48</v>
      </c>
      <c r="D352" s="110">
        <v>74932.23</v>
      </c>
      <c r="E352" s="111">
        <v>0</v>
      </c>
      <c r="F352" s="110">
        <f t="shared" si="7"/>
        <v>333442.71000000002</v>
      </c>
    </row>
    <row r="353" spans="1:6">
      <c r="A353" s="109" t="s">
        <v>830</v>
      </c>
      <c r="B353" t="s">
        <v>831</v>
      </c>
      <c r="C353" s="110">
        <v>99242.48</v>
      </c>
      <c r="D353" s="110">
        <v>19948.23</v>
      </c>
      <c r="E353" s="111">
        <v>0</v>
      </c>
      <c r="F353" s="110">
        <f t="shared" si="7"/>
        <v>119190.70999999999</v>
      </c>
    </row>
    <row r="354" spans="1:6">
      <c r="A354" s="109" t="s">
        <v>832</v>
      </c>
      <c r="B354" t="s">
        <v>833</v>
      </c>
      <c r="C354" s="110">
        <v>159268</v>
      </c>
      <c r="D354" s="110">
        <v>54984</v>
      </c>
      <c r="E354" s="111">
        <v>0</v>
      </c>
      <c r="F354" s="110">
        <f t="shared" si="7"/>
        <v>214252</v>
      </c>
    </row>
    <row r="355" spans="1:6">
      <c r="A355" s="109" t="s">
        <v>834</v>
      </c>
      <c r="B355" t="s">
        <v>835</v>
      </c>
      <c r="C355" s="110">
        <v>5443036.2000000002</v>
      </c>
      <c r="D355" s="110">
        <v>843042.27</v>
      </c>
      <c r="E355" s="111">
        <v>0</v>
      </c>
      <c r="F355" s="110">
        <f t="shared" si="7"/>
        <v>6286078.4700000007</v>
      </c>
    </row>
    <row r="356" spans="1:6">
      <c r="A356" s="109" t="s">
        <v>836</v>
      </c>
      <c r="B356" t="s">
        <v>837</v>
      </c>
      <c r="C356" s="110">
        <v>5443036.2000000002</v>
      </c>
      <c r="D356" s="110">
        <v>843042.27</v>
      </c>
      <c r="E356" s="111">
        <v>0</v>
      </c>
      <c r="F356" s="110">
        <f t="shared" si="7"/>
        <v>6286078.4700000007</v>
      </c>
    </row>
    <row r="357" spans="1:6">
      <c r="A357" s="109" t="s">
        <v>838</v>
      </c>
      <c r="B357" t="s">
        <v>839</v>
      </c>
      <c r="C357" s="110">
        <v>1397912.45</v>
      </c>
      <c r="D357" s="110">
        <v>191702.44</v>
      </c>
      <c r="E357" s="111">
        <v>0</v>
      </c>
      <c r="F357" s="110">
        <f t="shared" si="7"/>
        <v>1589614.89</v>
      </c>
    </row>
    <row r="358" spans="1:6">
      <c r="A358" s="109" t="s">
        <v>840</v>
      </c>
      <c r="B358" t="s">
        <v>841</v>
      </c>
      <c r="C358" s="110">
        <v>471180</v>
      </c>
      <c r="D358" s="110">
        <v>1350</v>
      </c>
      <c r="E358" s="111">
        <v>0</v>
      </c>
      <c r="F358" s="110">
        <f t="shared" si="7"/>
        <v>472530</v>
      </c>
    </row>
    <row r="359" spans="1:6">
      <c r="A359" s="109" t="s">
        <v>842</v>
      </c>
      <c r="B359" t="s">
        <v>843</v>
      </c>
      <c r="C359" s="110">
        <v>72505.679999999993</v>
      </c>
      <c r="D359" s="110">
        <v>125500.44</v>
      </c>
      <c r="E359" s="111">
        <v>0</v>
      </c>
      <c r="F359" s="110">
        <f t="shared" si="7"/>
        <v>198006.12</v>
      </c>
    </row>
    <row r="360" spans="1:6">
      <c r="A360" s="109" t="s">
        <v>844</v>
      </c>
      <c r="B360" t="s">
        <v>845</v>
      </c>
      <c r="C360" s="110">
        <v>3335</v>
      </c>
      <c r="D360" s="110">
        <v>1245</v>
      </c>
      <c r="E360" s="111">
        <v>0</v>
      </c>
      <c r="F360" s="110">
        <f t="shared" si="7"/>
        <v>4580</v>
      </c>
    </row>
    <row r="361" spans="1:6">
      <c r="A361" s="109" t="s">
        <v>846</v>
      </c>
      <c r="B361" t="s">
        <v>847</v>
      </c>
      <c r="C361" s="110">
        <v>11500</v>
      </c>
      <c r="D361" s="110">
        <v>3088</v>
      </c>
      <c r="E361" s="111">
        <v>0</v>
      </c>
      <c r="F361" s="110">
        <f t="shared" si="7"/>
        <v>14588</v>
      </c>
    </row>
    <row r="362" spans="1:6">
      <c r="A362" s="109" t="s">
        <v>848</v>
      </c>
      <c r="B362" t="s">
        <v>849</v>
      </c>
      <c r="C362" s="110">
        <v>428908</v>
      </c>
      <c r="D362" s="110">
        <v>60519</v>
      </c>
      <c r="E362" s="111">
        <v>0</v>
      </c>
      <c r="F362" s="110">
        <f t="shared" si="7"/>
        <v>489427</v>
      </c>
    </row>
    <row r="363" spans="1:6">
      <c r="A363" s="109" t="s">
        <v>850</v>
      </c>
      <c r="B363" t="s">
        <v>839</v>
      </c>
      <c r="C363" s="110">
        <v>410483.77</v>
      </c>
      <c r="D363" s="111">
        <v>0</v>
      </c>
      <c r="E363" s="111">
        <v>0</v>
      </c>
      <c r="F363" s="110">
        <f t="shared" si="7"/>
        <v>410483.77</v>
      </c>
    </row>
    <row r="364" spans="1:6">
      <c r="A364" s="109">
        <v>5.2</v>
      </c>
      <c r="B364" t="s">
        <v>851</v>
      </c>
      <c r="C364" s="110">
        <v>10221786.33</v>
      </c>
      <c r="D364" s="110">
        <v>1826333.6</v>
      </c>
      <c r="E364" s="111">
        <v>0</v>
      </c>
      <c r="F364" s="110">
        <f t="shared" si="7"/>
        <v>12048119.93</v>
      </c>
    </row>
    <row r="365" spans="1:6">
      <c r="A365" s="109" t="s">
        <v>852</v>
      </c>
      <c r="B365" t="s">
        <v>427</v>
      </c>
      <c r="C365" s="110">
        <v>8555923.3000000007</v>
      </c>
      <c r="D365" s="110">
        <v>1324146.04</v>
      </c>
      <c r="E365" s="111">
        <v>0</v>
      </c>
      <c r="F365" s="110">
        <f t="shared" si="7"/>
        <v>9880069.3399999999</v>
      </c>
    </row>
    <row r="366" spans="1:6">
      <c r="A366" s="109" t="s">
        <v>853</v>
      </c>
      <c r="B366" t="s">
        <v>854</v>
      </c>
      <c r="C366" s="110">
        <v>8555923.3000000007</v>
      </c>
      <c r="D366" s="110">
        <v>1324146.04</v>
      </c>
      <c r="E366" s="111">
        <v>0</v>
      </c>
      <c r="F366" s="110">
        <f t="shared" si="7"/>
        <v>9880069.3399999999</v>
      </c>
    </row>
    <row r="367" spans="1:6">
      <c r="A367" s="109" t="s">
        <v>855</v>
      </c>
      <c r="B367" t="s">
        <v>856</v>
      </c>
      <c r="C367" s="110">
        <v>8555923.3000000007</v>
      </c>
      <c r="D367" s="110">
        <v>1324146.04</v>
      </c>
      <c r="E367" s="111">
        <v>0</v>
      </c>
      <c r="F367" s="110">
        <f t="shared" si="7"/>
        <v>9880069.3399999999</v>
      </c>
    </row>
    <row r="368" spans="1:6">
      <c r="A368" s="109" t="s">
        <v>857</v>
      </c>
      <c r="B368" t="s">
        <v>429</v>
      </c>
      <c r="C368" s="110">
        <v>1665863.03</v>
      </c>
      <c r="D368" s="110">
        <v>502187.56</v>
      </c>
      <c r="E368" s="111">
        <v>0</v>
      </c>
      <c r="F368" s="110">
        <f t="shared" si="7"/>
        <v>2168050.59</v>
      </c>
    </row>
    <row r="369" spans="1:6">
      <c r="A369" s="109" t="s">
        <v>858</v>
      </c>
      <c r="B369" t="s">
        <v>859</v>
      </c>
      <c r="C369" s="110">
        <v>1277786.67</v>
      </c>
      <c r="D369" s="110">
        <v>354541.96</v>
      </c>
      <c r="E369" s="111">
        <v>0</v>
      </c>
      <c r="F369" s="110">
        <f t="shared" si="7"/>
        <v>1632328.63</v>
      </c>
    </row>
    <row r="370" spans="1:6">
      <c r="A370" s="109" t="s">
        <v>860</v>
      </c>
      <c r="B370" t="s">
        <v>861</v>
      </c>
      <c r="C370" s="111">
        <v>0</v>
      </c>
      <c r="D370" s="110">
        <v>17777.599999999999</v>
      </c>
      <c r="E370" s="111">
        <v>0</v>
      </c>
      <c r="F370" s="110">
        <f t="shared" si="7"/>
        <v>17777.599999999999</v>
      </c>
    </row>
    <row r="371" spans="1:6">
      <c r="A371" s="109" t="s">
        <v>862</v>
      </c>
      <c r="B371" t="s">
        <v>863</v>
      </c>
      <c r="C371" s="110">
        <v>388076.36</v>
      </c>
      <c r="D371" s="110">
        <v>129868</v>
      </c>
      <c r="E371" s="111">
        <v>0</v>
      </c>
      <c r="F371" s="110">
        <f t="shared" si="7"/>
        <v>517944.36</v>
      </c>
    </row>
    <row r="372" spans="1:6">
      <c r="A372" s="109" t="s">
        <v>864</v>
      </c>
      <c r="B372" t="s">
        <v>865</v>
      </c>
      <c r="C372" s="110">
        <v>388076.36</v>
      </c>
      <c r="D372" s="110">
        <v>129868</v>
      </c>
      <c r="E372" s="111">
        <v>0</v>
      </c>
      <c r="F372" s="110">
        <f t="shared" si="7"/>
        <v>517944.36</v>
      </c>
    </row>
    <row r="373" spans="1:6">
      <c r="A373" s="109">
        <v>5.3</v>
      </c>
      <c r="B373" t="s">
        <v>601</v>
      </c>
      <c r="C373" s="110">
        <v>2386471</v>
      </c>
      <c r="D373" s="111">
        <v>0</v>
      </c>
      <c r="E373" s="111">
        <v>0</v>
      </c>
      <c r="F373" s="110">
        <f t="shared" si="7"/>
        <v>2386471</v>
      </c>
    </row>
    <row r="374" spans="1:6">
      <c r="A374" s="109" t="s">
        <v>866</v>
      </c>
      <c r="B374" t="s">
        <v>624</v>
      </c>
      <c r="C374" s="110">
        <v>2386471</v>
      </c>
      <c r="D374" s="111">
        <v>0</v>
      </c>
      <c r="E374" s="111">
        <v>0</v>
      </c>
      <c r="F374" s="110">
        <f t="shared" si="7"/>
        <v>2386471</v>
      </c>
    </row>
    <row r="375" spans="1:6">
      <c r="A375" s="109" t="s">
        <v>867</v>
      </c>
      <c r="B375" t="s">
        <v>868</v>
      </c>
      <c r="C375" s="110">
        <v>2386471</v>
      </c>
      <c r="D375" s="111">
        <v>0</v>
      </c>
      <c r="E375" s="111">
        <v>0</v>
      </c>
      <c r="F375" s="110">
        <f t="shared" si="7"/>
        <v>2386471</v>
      </c>
    </row>
    <row r="376" spans="1:6">
      <c r="A376" s="109" t="s">
        <v>869</v>
      </c>
      <c r="B376" t="s">
        <v>870</v>
      </c>
      <c r="C376" s="110">
        <v>2386471</v>
      </c>
      <c r="D376" s="111">
        <v>0</v>
      </c>
      <c r="E376" s="111">
        <v>0</v>
      </c>
      <c r="F376" s="110">
        <f t="shared" si="7"/>
        <v>2386471</v>
      </c>
    </row>
    <row r="377" spans="1:6">
      <c r="A377" s="109">
        <v>5.6</v>
      </c>
      <c r="B377" t="s">
        <v>871</v>
      </c>
      <c r="C377" s="110">
        <v>6719667.7599999998</v>
      </c>
      <c r="D377" s="110">
        <v>3248609.14</v>
      </c>
      <c r="E377" s="111">
        <v>0</v>
      </c>
      <c r="F377" s="110">
        <f t="shared" si="7"/>
        <v>9968276.9000000004</v>
      </c>
    </row>
    <row r="378" spans="1:6">
      <c r="A378" s="109" t="s">
        <v>872</v>
      </c>
      <c r="B378" t="s">
        <v>873</v>
      </c>
      <c r="C378" s="110">
        <v>6719667.7599999998</v>
      </c>
      <c r="D378" s="110">
        <v>3248609.14</v>
      </c>
      <c r="E378" s="111">
        <v>0</v>
      </c>
      <c r="F378" s="110">
        <f t="shared" si="7"/>
        <v>9968276.9000000004</v>
      </c>
    </row>
    <row r="379" spans="1:6">
      <c r="A379" s="109" t="s">
        <v>874</v>
      </c>
      <c r="B379" t="s">
        <v>875</v>
      </c>
      <c r="C379" s="110">
        <v>6719667.7599999998</v>
      </c>
      <c r="D379" s="110">
        <v>3248609.14</v>
      </c>
      <c r="E379" s="111">
        <v>0</v>
      </c>
      <c r="F379" s="110">
        <f t="shared" si="7"/>
        <v>9968276.9000000004</v>
      </c>
    </row>
    <row r="380" spans="1:6">
      <c r="A380" s="109" t="s">
        <v>876</v>
      </c>
      <c r="B380" t="s">
        <v>877</v>
      </c>
      <c r="C380" s="110">
        <v>2339891.12</v>
      </c>
      <c r="D380" s="110">
        <v>3236861.21</v>
      </c>
      <c r="E380" s="111">
        <v>0</v>
      </c>
      <c r="F380" s="110">
        <f t="shared" si="7"/>
        <v>5576752.3300000001</v>
      </c>
    </row>
    <row r="381" spans="1:6">
      <c r="A381" s="109" t="s">
        <v>878</v>
      </c>
      <c r="B381" t="s">
        <v>879</v>
      </c>
      <c r="C381" s="110">
        <v>3023916.64</v>
      </c>
      <c r="D381" s="110">
        <v>11747.93</v>
      </c>
      <c r="E381" s="111">
        <v>0</v>
      </c>
      <c r="F381" s="110">
        <f t="shared" ref="F381:F382" si="8">C381+D381-E381</f>
        <v>3035664.5700000003</v>
      </c>
    </row>
    <row r="382" spans="1:6">
      <c r="A382" s="109" t="s">
        <v>880</v>
      </c>
      <c r="B382" t="s">
        <v>881</v>
      </c>
      <c r="C382" s="110">
        <v>1355860</v>
      </c>
      <c r="D382" s="111">
        <v>0</v>
      </c>
      <c r="E382" s="111">
        <v>0</v>
      </c>
      <c r="F382" s="110">
        <f t="shared" si="8"/>
        <v>1355860</v>
      </c>
    </row>
    <row r="383" spans="1:6">
      <c r="A383" s="109">
        <v>7</v>
      </c>
      <c r="B383" t="s">
        <v>882</v>
      </c>
      <c r="C383" s="111">
        <v>0</v>
      </c>
      <c r="D383" s="110">
        <v>11721796.779999999</v>
      </c>
      <c r="E383" s="110">
        <v>11721796.779999999</v>
      </c>
      <c r="F383" s="111">
        <f>C383+D383-E383</f>
        <v>0</v>
      </c>
    </row>
    <row r="384" spans="1:6">
      <c r="A384" s="109">
        <v>7.7</v>
      </c>
      <c r="B384" t="s">
        <v>883</v>
      </c>
      <c r="C384" s="111">
        <v>0</v>
      </c>
      <c r="D384" s="110">
        <v>11721796.779999999</v>
      </c>
      <c r="E384" s="110">
        <v>11721796.779999999</v>
      </c>
      <c r="F384" s="111">
        <f t="shared" ref="F384:F390" si="9">C384+D384-E384</f>
        <v>0</v>
      </c>
    </row>
    <row r="385" spans="1:6">
      <c r="A385" s="109" t="s">
        <v>884</v>
      </c>
      <c r="B385" t="s">
        <v>883</v>
      </c>
      <c r="C385" s="111">
        <v>0</v>
      </c>
      <c r="D385" s="110">
        <v>11721796.779999999</v>
      </c>
      <c r="E385" s="110">
        <v>11721796.779999999</v>
      </c>
      <c r="F385" s="111">
        <f t="shared" si="9"/>
        <v>0</v>
      </c>
    </row>
    <row r="386" spans="1:6">
      <c r="A386" s="109" t="s">
        <v>885</v>
      </c>
      <c r="B386" t="s">
        <v>886</v>
      </c>
      <c r="C386" s="110">
        <v>64315461.770000003</v>
      </c>
      <c r="D386" s="111">
        <v>0</v>
      </c>
      <c r="E386" s="110">
        <v>11721796.779999999</v>
      </c>
      <c r="F386" s="110">
        <f t="shared" si="9"/>
        <v>52593664.990000002</v>
      </c>
    </row>
    <row r="387" spans="1:6">
      <c r="A387" s="109" t="s">
        <v>887</v>
      </c>
      <c r="B387" t="s">
        <v>888</v>
      </c>
      <c r="C387" s="110">
        <v>3977369.04</v>
      </c>
      <c r="D387" s="111">
        <v>0</v>
      </c>
      <c r="E387" s="110">
        <v>345577</v>
      </c>
      <c r="F387" s="110">
        <f t="shared" si="9"/>
        <v>3631792.04</v>
      </c>
    </row>
    <row r="388" spans="1:6">
      <c r="A388" s="109" t="s">
        <v>889</v>
      </c>
      <c r="B388" t="s">
        <v>890</v>
      </c>
      <c r="C388" s="110">
        <v>22756255.23</v>
      </c>
      <c r="D388" s="111">
        <v>0</v>
      </c>
      <c r="E388" s="110">
        <v>5162133.68</v>
      </c>
      <c r="F388" s="110">
        <f t="shared" si="9"/>
        <v>17594121.550000001</v>
      </c>
    </row>
    <row r="389" spans="1:6">
      <c r="A389" s="109" t="s">
        <v>891</v>
      </c>
      <c r="B389" t="s">
        <v>892</v>
      </c>
      <c r="C389" s="110">
        <v>23856078</v>
      </c>
      <c r="D389" s="111">
        <v>0</v>
      </c>
      <c r="E389" s="110">
        <v>3435785</v>
      </c>
      <c r="F389" s="110">
        <f t="shared" si="9"/>
        <v>20420293</v>
      </c>
    </row>
    <row r="390" spans="1:6">
      <c r="A390" s="109" t="s">
        <v>893</v>
      </c>
      <c r="B390" t="s">
        <v>894</v>
      </c>
      <c r="C390" s="110">
        <v>13725759.5</v>
      </c>
      <c r="D390" s="111">
        <v>0</v>
      </c>
      <c r="E390" s="110">
        <v>2778301.1</v>
      </c>
      <c r="F390" s="110">
        <f t="shared" si="9"/>
        <v>10947458.4</v>
      </c>
    </row>
    <row r="391" spans="1:6">
      <c r="A391" s="109" t="s">
        <v>895</v>
      </c>
      <c r="B391" t="s">
        <v>896</v>
      </c>
      <c r="C391" s="110">
        <v>64315461.770000003</v>
      </c>
      <c r="D391" s="110">
        <v>11721796.779999999</v>
      </c>
      <c r="E391" s="111">
        <v>0</v>
      </c>
      <c r="F391" s="110">
        <f>C391+E391-D391</f>
        <v>52593664.990000002</v>
      </c>
    </row>
    <row r="392" spans="1:6">
      <c r="A392" s="109" t="s">
        <v>897</v>
      </c>
      <c r="B392" t="s">
        <v>898</v>
      </c>
      <c r="C392" s="110">
        <v>3977369.04</v>
      </c>
      <c r="D392" s="110">
        <v>345577</v>
      </c>
      <c r="E392" s="111">
        <v>0</v>
      </c>
      <c r="F392" s="110">
        <f t="shared" ref="F392:F395" si="10">C392+E392-D392</f>
        <v>3631792.04</v>
      </c>
    </row>
    <row r="393" spans="1:6">
      <c r="A393" s="109" t="s">
        <v>899</v>
      </c>
      <c r="B393" t="s">
        <v>900</v>
      </c>
      <c r="C393" s="110">
        <v>22756255.23</v>
      </c>
      <c r="D393" s="110">
        <v>5162133.68</v>
      </c>
      <c r="E393" s="111">
        <v>0</v>
      </c>
      <c r="F393" s="110">
        <f t="shared" si="10"/>
        <v>17594121.550000001</v>
      </c>
    </row>
    <row r="394" spans="1:6">
      <c r="A394" s="109" t="s">
        <v>901</v>
      </c>
      <c r="B394" t="s">
        <v>902</v>
      </c>
      <c r="C394" s="110">
        <v>23856078</v>
      </c>
      <c r="D394" s="110">
        <v>3435785</v>
      </c>
      <c r="E394" s="111">
        <v>0</v>
      </c>
      <c r="F394" s="110">
        <f t="shared" si="10"/>
        <v>20420293</v>
      </c>
    </row>
    <row r="395" spans="1:6">
      <c r="A395" s="109" t="s">
        <v>903</v>
      </c>
      <c r="B395" t="s">
        <v>904</v>
      </c>
      <c r="C395" s="110">
        <v>13725759.5</v>
      </c>
      <c r="D395" s="110">
        <v>2778301.1</v>
      </c>
      <c r="E395" s="111">
        <v>0</v>
      </c>
      <c r="F395" s="110">
        <f t="shared" si="10"/>
        <v>10947458.4</v>
      </c>
    </row>
    <row r="396" spans="1:6">
      <c r="A396" s="109">
        <v>8</v>
      </c>
      <c r="B396" t="s">
        <v>905</v>
      </c>
      <c r="C396" s="111">
        <v>0</v>
      </c>
      <c r="D396" s="110">
        <v>128327467.08</v>
      </c>
      <c r="E396" s="110">
        <v>128327467.08</v>
      </c>
      <c r="F396" s="111">
        <v>0</v>
      </c>
    </row>
    <row r="397" spans="1:6">
      <c r="A397" s="109">
        <v>8.1</v>
      </c>
      <c r="B397" t="s">
        <v>906</v>
      </c>
      <c r="C397" s="111">
        <v>0</v>
      </c>
      <c r="D397" s="110">
        <v>43278759.200000003</v>
      </c>
      <c r="E397" s="110">
        <v>43278759.200000003</v>
      </c>
      <c r="F397" s="111">
        <v>0</v>
      </c>
    </row>
    <row r="398" spans="1:6">
      <c r="A398" s="109" t="s">
        <v>907</v>
      </c>
      <c r="B398" t="s">
        <v>908</v>
      </c>
      <c r="C398" s="110">
        <v>168141332</v>
      </c>
      <c r="D398" s="111">
        <v>0</v>
      </c>
      <c r="E398" s="111">
        <v>0</v>
      </c>
      <c r="F398" s="110">
        <f>C398</f>
        <v>168141332</v>
      </c>
    </row>
    <row r="399" spans="1:6">
      <c r="A399" s="109" t="s">
        <v>909</v>
      </c>
      <c r="B399" t="s">
        <v>908</v>
      </c>
      <c r="C399" s="110">
        <v>168141332</v>
      </c>
      <c r="D399" s="111">
        <v>0</v>
      </c>
      <c r="E399" s="111">
        <v>0</v>
      </c>
      <c r="F399" s="110">
        <f>C399</f>
        <v>168141332</v>
      </c>
    </row>
    <row r="400" spans="1:6">
      <c r="A400" s="109" t="s">
        <v>910</v>
      </c>
      <c r="B400" t="s">
        <v>911</v>
      </c>
      <c r="C400" s="110">
        <v>91566548.890000001</v>
      </c>
      <c r="D400" s="110">
        <v>19639250.800000001</v>
      </c>
      <c r="E400" s="110">
        <v>4603475.88</v>
      </c>
      <c r="F400" s="110">
        <f>C400+E400-D400</f>
        <v>76530773.969999999</v>
      </c>
    </row>
    <row r="401" spans="1:6">
      <c r="A401" s="109" t="s">
        <v>912</v>
      </c>
      <c r="B401" t="s">
        <v>911</v>
      </c>
      <c r="C401" s="110">
        <v>91566548.890000001</v>
      </c>
      <c r="D401" s="110">
        <v>19639250.800000001</v>
      </c>
      <c r="E401" s="110">
        <v>4603475.88</v>
      </c>
      <c r="F401" s="110">
        <f>C401+E401-D401</f>
        <v>76530773.969999999</v>
      </c>
    </row>
    <row r="402" spans="1:6">
      <c r="A402" s="109" t="s">
        <v>913</v>
      </c>
      <c r="B402" t="s">
        <v>914</v>
      </c>
      <c r="C402" s="110">
        <v>30416691.879999999</v>
      </c>
      <c r="D402" s="110">
        <v>4603475.88</v>
      </c>
      <c r="E402" s="110">
        <v>603218.28</v>
      </c>
      <c r="F402" s="110">
        <f>C402+D402-E402</f>
        <v>34416949.479999997</v>
      </c>
    </row>
    <row r="403" spans="1:6">
      <c r="A403" s="109" t="s">
        <v>915</v>
      </c>
      <c r="B403" t="s">
        <v>916</v>
      </c>
      <c r="C403" s="110">
        <v>39557776.75</v>
      </c>
      <c r="D403" s="110">
        <v>4603475.88</v>
      </c>
      <c r="E403" s="111">
        <v>0</v>
      </c>
      <c r="F403" s="110">
        <f t="shared" ref="F403" si="11">C403+D403-E403</f>
        <v>44161252.630000003</v>
      </c>
    </row>
    <row r="404" spans="1:6">
      <c r="A404" s="109" t="s">
        <v>917</v>
      </c>
      <c r="B404" t="s">
        <v>918</v>
      </c>
      <c r="C404" s="110">
        <v>9141084.8699999992</v>
      </c>
      <c r="D404" s="111">
        <v>0</v>
      </c>
      <c r="E404" s="110">
        <v>603218.28</v>
      </c>
      <c r="F404" s="110">
        <f>C404+E404-D404</f>
        <v>9744303.1499999985</v>
      </c>
    </row>
    <row r="405" spans="1:6">
      <c r="A405" s="109" t="s">
        <v>919</v>
      </c>
      <c r="B405" t="s">
        <v>920</v>
      </c>
      <c r="C405" s="111">
        <v>200</v>
      </c>
      <c r="D405" s="110">
        <v>19036032.52</v>
      </c>
      <c r="E405" s="110">
        <v>19036032.52</v>
      </c>
      <c r="F405" s="111">
        <v>200</v>
      </c>
    </row>
    <row r="406" spans="1:6">
      <c r="A406" s="109" t="s">
        <v>921</v>
      </c>
      <c r="B406" t="s">
        <v>920</v>
      </c>
      <c r="C406" s="111">
        <v>200</v>
      </c>
      <c r="D406" s="110">
        <v>19036032.52</v>
      </c>
      <c r="E406" s="110">
        <v>19036032.52</v>
      </c>
      <c r="F406" s="111">
        <v>200</v>
      </c>
    </row>
    <row r="407" spans="1:6">
      <c r="A407" s="109" t="s">
        <v>922</v>
      </c>
      <c r="B407" t="s">
        <v>923</v>
      </c>
      <c r="C407" s="110">
        <v>106991274.98999999</v>
      </c>
      <c r="D407" s="111">
        <v>0</v>
      </c>
      <c r="E407" s="110">
        <v>19036032.52</v>
      </c>
      <c r="F407" s="110">
        <f>C407+E407-D407</f>
        <v>126027307.50999999</v>
      </c>
    </row>
    <row r="408" spans="1:6">
      <c r="A408" s="109" t="s">
        <v>924</v>
      </c>
      <c r="B408" t="s">
        <v>923</v>
      </c>
      <c r="C408" s="110">
        <v>106991274.98999999</v>
      </c>
      <c r="D408" s="111">
        <v>0</v>
      </c>
      <c r="E408" s="110">
        <v>19036032.52</v>
      </c>
      <c r="F408" s="110">
        <f>C408+E408-D408</f>
        <v>126027307.50999999</v>
      </c>
    </row>
    <row r="409" spans="1:6">
      <c r="A409" s="109">
        <v>8.1999999999999993</v>
      </c>
      <c r="B409" t="s">
        <v>925</v>
      </c>
      <c r="C409" s="111">
        <v>0</v>
      </c>
      <c r="D409" s="110">
        <v>85048707.879999995</v>
      </c>
      <c r="E409" s="110">
        <v>85048707.879999995</v>
      </c>
      <c r="F409" s="111">
        <v>0</v>
      </c>
    </row>
    <row r="410" spans="1:6">
      <c r="A410" s="109" t="s">
        <v>926</v>
      </c>
      <c r="B410" t="s">
        <v>927</v>
      </c>
      <c r="C410" s="110">
        <v>168141332</v>
      </c>
      <c r="D410" s="111">
        <v>0</v>
      </c>
      <c r="E410" s="111">
        <v>0</v>
      </c>
      <c r="F410" s="110">
        <f>C410</f>
        <v>168141332</v>
      </c>
    </row>
    <row r="411" spans="1:6">
      <c r="A411" s="109" t="s">
        <v>928</v>
      </c>
      <c r="B411" t="s">
        <v>929</v>
      </c>
      <c r="C411" s="110">
        <v>168141332</v>
      </c>
      <c r="D411" s="111">
        <v>0</v>
      </c>
      <c r="E411" s="111">
        <v>0</v>
      </c>
      <c r="F411" s="110">
        <f>C411</f>
        <v>168141332</v>
      </c>
    </row>
    <row r="412" spans="1:6">
      <c r="A412" s="109" t="s">
        <v>930</v>
      </c>
      <c r="B412" t="s">
        <v>931</v>
      </c>
      <c r="C412" s="110">
        <v>129281119.45</v>
      </c>
      <c r="D412" s="110">
        <v>10942469.1</v>
      </c>
      <c r="E412" s="110">
        <v>25120911.52</v>
      </c>
      <c r="F412" s="110">
        <f>C412+D412-E412</f>
        <v>115102677.03000002</v>
      </c>
    </row>
    <row r="413" spans="1:6">
      <c r="A413" s="109" t="s">
        <v>932</v>
      </c>
      <c r="B413" t="s">
        <v>931</v>
      </c>
      <c r="C413" s="110">
        <v>129281119.45</v>
      </c>
      <c r="D413" s="110">
        <v>10942469.1</v>
      </c>
      <c r="E413" s="110">
        <v>25120911.52</v>
      </c>
      <c r="F413" s="110">
        <f>C413+D413-E413</f>
        <v>115102677.03000002</v>
      </c>
    </row>
    <row r="414" spans="1:6">
      <c r="A414" s="109" t="s">
        <v>933</v>
      </c>
      <c r="B414" t="s">
        <v>934</v>
      </c>
      <c r="C414" s="110">
        <v>36838882.450000003</v>
      </c>
      <c r="D414" s="110">
        <v>8792469.0999999996</v>
      </c>
      <c r="E414" s="110">
        <v>10942469.1</v>
      </c>
      <c r="F414" s="110">
        <f>C414+E414-D414</f>
        <v>38988882.450000003</v>
      </c>
    </row>
    <row r="415" spans="1:6">
      <c r="A415" s="109" t="s">
        <v>935</v>
      </c>
      <c r="B415" t="s">
        <v>936</v>
      </c>
      <c r="C415" s="110">
        <v>67643180.120000005</v>
      </c>
      <c r="D415" s="111">
        <v>0</v>
      </c>
      <c r="E415" s="110">
        <v>10942469.1</v>
      </c>
      <c r="F415" s="110">
        <f t="shared" ref="F415" si="12">C415+E415-D415</f>
        <v>78585649.219999999</v>
      </c>
    </row>
    <row r="416" spans="1:6">
      <c r="A416" s="109" t="s">
        <v>937</v>
      </c>
      <c r="B416" t="s">
        <v>938</v>
      </c>
      <c r="C416" s="110">
        <v>30804297.670000002</v>
      </c>
      <c r="D416" s="110">
        <v>8792469.0999999996</v>
      </c>
      <c r="E416" s="111">
        <v>0</v>
      </c>
      <c r="F416" s="110">
        <f>C416+D416-E416</f>
        <v>39596766.770000003</v>
      </c>
    </row>
    <row r="417" spans="1:6">
      <c r="A417" s="109" t="s">
        <v>939</v>
      </c>
      <c r="B417" t="s">
        <v>940</v>
      </c>
      <c r="C417" s="111">
        <v>0</v>
      </c>
      <c r="D417" s="110">
        <v>16328442.42</v>
      </c>
      <c r="E417" s="110">
        <v>16328442.42</v>
      </c>
      <c r="F417" s="111">
        <v>0</v>
      </c>
    </row>
    <row r="418" spans="1:6">
      <c r="A418" s="109" t="s">
        <v>941</v>
      </c>
      <c r="B418" t="s">
        <v>940</v>
      </c>
      <c r="C418" s="111">
        <v>0</v>
      </c>
      <c r="D418" s="110">
        <v>16328442.42</v>
      </c>
      <c r="E418" s="110">
        <v>16328442.42</v>
      </c>
      <c r="F418" s="111">
        <v>0</v>
      </c>
    </row>
    <row r="419" spans="1:6">
      <c r="A419" s="109" t="s">
        <v>942</v>
      </c>
      <c r="B419" t="s">
        <v>943</v>
      </c>
      <c r="C419" s="111">
        <v>0</v>
      </c>
      <c r="D419" s="110">
        <v>16328442.42</v>
      </c>
      <c r="E419" s="110">
        <v>16328442.42</v>
      </c>
      <c r="F419" s="111">
        <v>0</v>
      </c>
    </row>
    <row r="420" spans="1:6">
      <c r="A420" s="109" t="s">
        <v>944</v>
      </c>
      <c r="B420" t="s">
        <v>943</v>
      </c>
      <c r="C420" s="111">
        <v>0</v>
      </c>
      <c r="D420" s="110">
        <v>16328442.42</v>
      </c>
      <c r="E420" s="110">
        <v>16328442.42</v>
      </c>
      <c r="F420" s="111">
        <v>0</v>
      </c>
    </row>
    <row r="421" spans="1:6">
      <c r="A421" s="109" t="s">
        <v>945</v>
      </c>
      <c r="B421" t="s">
        <v>946</v>
      </c>
      <c r="C421" s="111">
        <v>0</v>
      </c>
      <c r="D421" s="110">
        <v>16328442.42</v>
      </c>
      <c r="E421" s="110">
        <v>16328442.42</v>
      </c>
      <c r="F421" s="111">
        <v>0</v>
      </c>
    </row>
    <row r="422" spans="1:6">
      <c r="A422" s="109" t="s">
        <v>947</v>
      </c>
      <c r="B422" t="s">
        <v>946</v>
      </c>
      <c r="C422" s="111">
        <v>0</v>
      </c>
      <c r="D422" s="110">
        <v>16328442.42</v>
      </c>
      <c r="E422" s="110">
        <v>16328442.42</v>
      </c>
      <c r="F422" s="111">
        <v>0</v>
      </c>
    </row>
    <row r="423" spans="1:6">
      <c r="A423" s="109" t="s">
        <v>948</v>
      </c>
      <c r="B423" t="s">
        <v>949</v>
      </c>
      <c r="C423" s="110">
        <v>75699095</v>
      </c>
      <c r="D423" s="110">
        <v>16328442.42</v>
      </c>
      <c r="E423" s="111">
        <v>0</v>
      </c>
      <c r="F423" s="110">
        <f>C423+D423-E423</f>
        <v>92027537.420000002</v>
      </c>
    </row>
    <row r="424" spans="1:6">
      <c r="A424" s="109" t="s">
        <v>950</v>
      </c>
      <c r="B424" t="s">
        <v>949</v>
      </c>
      <c r="C424" s="110">
        <v>75699095</v>
      </c>
      <c r="D424" s="110">
        <v>16328442.42</v>
      </c>
      <c r="E424" s="111">
        <v>0</v>
      </c>
      <c r="F424" s="110">
        <f>C424+D424-E424</f>
        <v>92027537.420000002</v>
      </c>
    </row>
    <row r="426" spans="1:6" ht="15.75" thickBot="1">
      <c r="A426" s="109" t="s">
        <v>155</v>
      </c>
      <c r="B426" t="s">
        <v>951</v>
      </c>
      <c r="C426" s="114">
        <v>0</v>
      </c>
      <c r="D426" s="114">
        <f>D396+D383+D252+D165+D156+D130+D6</f>
        <v>225802060.41</v>
      </c>
      <c r="E426" s="114">
        <f>E396+E383+E252+E165+E156+E130+E6</f>
        <v>225802060.40999997</v>
      </c>
      <c r="F426" s="115">
        <v>0</v>
      </c>
    </row>
    <row r="427" spans="1:6" ht="15.75" thickTop="1">
      <c r="A427" s="109" t="s">
        <v>155</v>
      </c>
      <c r="B427" t="s">
        <v>156</v>
      </c>
    </row>
  </sheetData>
  <mergeCells count="3">
    <mergeCell ref="A1:F1"/>
    <mergeCell ref="A2:F2"/>
    <mergeCell ref="A3:F3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view="pageBreakPreview" zoomScale="115" zoomScaleNormal="100" zoomScaleSheetLayoutView="115" workbookViewId="0">
      <selection sqref="A1:P3"/>
    </sheetView>
  </sheetViews>
  <sheetFormatPr baseColWidth="10" defaultRowHeight="15"/>
  <cols>
    <col min="1" max="1" width="5.28515625" customWidth="1"/>
    <col min="2" max="2" width="9.140625" customWidth="1"/>
    <col min="5" max="5" width="14.140625" customWidth="1"/>
    <col min="6" max="6" width="14.7109375" customWidth="1"/>
    <col min="7" max="7" width="15.42578125" customWidth="1"/>
    <col min="14" max="14" width="13.85546875" bestFit="1" customWidth="1"/>
    <col min="15" max="15" width="12.85546875" bestFit="1" customWidth="1"/>
  </cols>
  <sheetData>
    <row r="1" spans="1:16">
      <c r="A1" s="127" t="s">
        <v>952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1:16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2"/>
    </row>
    <row r="3" spans="1:16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</row>
    <row r="4" spans="1:16">
      <c r="A4" s="1"/>
      <c r="B4" s="1"/>
      <c r="C4" s="1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"/>
      <c r="P4" s="1"/>
    </row>
    <row r="5" spans="1:16">
      <c r="A5" s="1"/>
      <c r="B5" s="1"/>
      <c r="C5" s="1"/>
      <c r="D5" s="137" t="s">
        <v>1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"/>
      <c r="P5" s="1"/>
    </row>
    <row r="6" spans="1:16">
      <c r="A6" s="1"/>
      <c r="B6" s="1"/>
      <c r="C6" s="1"/>
      <c r="D6" s="137" t="s">
        <v>2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"/>
      <c r="P6" s="1"/>
    </row>
    <row r="7" spans="1:16">
      <c r="A7" s="1"/>
      <c r="B7" s="1"/>
      <c r="C7" s="1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"/>
      <c r="P7" s="1"/>
    </row>
    <row r="8" spans="1:16">
      <c r="A8" s="2"/>
      <c r="B8" s="2"/>
      <c r="C8" s="3"/>
      <c r="D8" s="2"/>
      <c r="E8" s="2"/>
      <c r="F8" s="4"/>
      <c r="G8" s="5"/>
      <c r="H8" s="3"/>
      <c r="I8" s="6"/>
      <c r="J8" s="6"/>
      <c r="K8" s="6"/>
      <c r="L8" s="6"/>
      <c r="M8" s="6"/>
      <c r="N8" s="6"/>
      <c r="O8" s="6"/>
      <c r="P8" s="6"/>
    </row>
    <row r="9" spans="1:16">
      <c r="A9" s="7"/>
      <c r="B9" s="8"/>
      <c r="C9" s="3"/>
      <c r="D9" s="8"/>
      <c r="E9" s="8"/>
      <c r="F9" s="9"/>
      <c r="G9" s="10"/>
      <c r="H9" s="3"/>
      <c r="I9" s="6"/>
      <c r="J9" s="6"/>
      <c r="K9" s="6"/>
      <c r="L9" s="6"/>
      <c r="M9" s="6"/>
      <c r="N9" s="6"/>
      <c r="O9" s="6"/>
      <c r="P9" s="6"/>
    </row>
    <row r="10" spans="1:16">
      <c r="A10" s="139"/>
      <c r="B10" s="139"/>
      <c r="C10" s="139"/>
      <c r="D10" s="139"/>
      <c r="E10" s="11"/>
      <c r="F10" s="12">
        <v>2017</v>
      </c>
      <c r="G10" s="94"/>
      <c r="H10" s="13"/>
      <c r="I10" s="140" t="s">
        <v>3</v>
      </c>
      <c r="J10" s="140"/>
      <c r="K10" s="140"/>
      <c r="L10" s="140"/>
      <c r="M10" s="11"/>
      <c r="N10" s="12">
        <v>2017</v>
      </c>
      <c r="O10" s="94"/>
      <c r="P10" s="14"/>
    </row>
    <row r="11" spans="1:16">
      <c r="A11" s="15"/>
      <c r="B11" s="16"/>
      <c r="C11" s="16"/>
      <c r="D11" s="16"/>
      <c r="E11" s="16"/>
      <c r="F11" s="9"/>
      <c r="G11" s="17"/>
      <c r="H11" s="18"/>
      <c r="I11" s="6"/>
      <c r="J11" s="6"/>
      <c r="K11" s="6"/>
      <c r="L11" s="6"/>
      <c r="M11" s="6"/>
      <c r="N11" s="6"/>
      <c r="O11" s="6"/>
      <c r="P11" s="19"/>
    </row>
    <row r="12" spans="1:16">
      <c r="A12" s="143" t="s">
        <v>4</v>
      </c>
      <c r="B12" s="142"/>
      <c r="C12" s="142"/>
      <c r="D12" s="142"/>
      <c r="E12" s="142"/>
      <c r="F12" s="9"/>
      <c r="G12" s="17"/>
      <c r="H12" s="18"/>
      <c r="I12" s="142" t="s">
        <v>5</v>
      </c>
      <c r="J12" s="142"/>
      <c r="K12" s="142"/>
      <c r="L12" s="142"/>
      <c r="M12" s="142"/>
      <c r="N12" s="20"/>
      <c r="O12" s="20"/>
      <c r="P12" s="19"/>
    </row>
    <row r="13" spans="1:16">
      <c r="A13" s="15"/>
      <c r="B13" s="16"/>
      <c r="C13" s="18"/>
      <c r="D13" s="16"/>
      <c r="E13" s="16"/>
      <c r="F13" s="9"/>
      <c r="G13" s="17"/>
      <c r="H13" s="18"/>
      <c r="I13" s="18"/>
      <c r="J13" s="16"/>
      <c r="K13" s="16"/>
      <c r="L13" s="16"/>
      <c r="M13" s="16"/>
      <c r="N13" s="20"/>
      <c r="O13" s="20"/>
      <c r="P13" s="19"/>
    </row>
    <row r="14" spans="1:16">
      <c r="A14" s="15"/>
      <c r="B14" s="142" t="s">
        <v>6</v>
      </c>
      <c r="C14" s="142"/>
      <c r="D14" s="142"/>
      <c r="E14" s="142"/>
      <c r="F14" s="4">
        <f>SUM(F15:F25)</f>
        <v>0</v>
      </c>
      <c r="G14" s="21">
        <f>SUM(G15:G25)</f>
        <v>168550200.38</v>
      </c>
      <c r="H14" s="18"/>
      <c r="I14" s="18"/>
      <c r="J14" s="142" t="s">
        <v>6</v>
      </c>
      <c r="K14" s="142"/>
      <c r="L14" s="142"/>
      <c r="M14" s="142"/>
      <c r="N14" s="22">
        <f>SUM(N15:N17)</f>
        <v>0</v>
      </c>
      <c r="O14" s="22">
        <f>SUM(O15:O17)</f>
        <v>0</v>
      </c>
      <c r="P14" s="19"/>
    </row>
    <row r="15" spans="1:16">
      <c r="A15" s="15"/>
      <c r="B15" s="16"/>
      <c r="C15" s="141" t="s">
        <v>7</v>
      </c>
      <c r="D15" s="141"/>
      <c r="E15" s="141"/>
      <c r="F15" s="118">
        <v>0</v>
      </c>
      <c r="G15" s="23">
        <v>6737731.9400000004</v>
      </c>
      <c r="H15" s="18"/>
      <c r="I15" s="18"/>
      <c r="J15" s="6"/>
      <c r="K15" s="144"/>
      <c r="L15" s="144"/>
      <c r="M15" s="144"/>
      <c r="N15" s="121">
        <v>0</v>
      </c>
      <c r="O15" s="24">
        <v>0</v>
      </c>
      <c r="P15" s="19"/>
    </row>
    <row r="16" spans="1:16">
      <c r="A16" s="15"/>
      <c r="B16" s="16"/>
      <c r="C16" s="145"/>
      <c r="D16" s="145"/>
      <c r="E16" s="145"/>
      <c r="F16" s="118">
        <v>0</v>
      </c>
      <c r="G16" s="23">
        <v>0</v>
      </c>
      <c r="H16" s="18"/>
      <c r="I16" s="18"/>
      <c r="J16" s="6"/>
      <c r="K16" s="146" t="s">
        <v>9</v>
      </c>
      <c r="L16" s="146"/>
      <c r="M16" s="146"/>
      <c r="N16" s="121">
        <v>0</v>
      </c>
      <c r="O16" s="24">
        <v>0</v>
      </c>
      <c r="P16" s="19"/>
    </row>
    <row r="17" spans="1:16">
      <c r="A17" s="15"/>
      <c r="B17" s="25"/>
      <c r="C17" s="141" t="s">
        <v>10</v>
      </c>
      <c r="D17" s="141"/>
      <c r="E17" s="141"/>
      <c r="F17" s="118">
        <v>0</v>
      </c>
      <c r="G17" s="23">
        <v>0</v>
      </c>
      <c r="H17" s="18"/>
      <c r="I17" s="18"/>
      <c r="J17" s="26"/>
      <c r="K17" s="146" t="s">
        <v>11</v>
      </c>
      <c r="L17" s="146"/>
      <c r="M17" s="146"/>
      <c r="N17" s="121">
        <v>0</v>
      </c>
      <c r="O17" s="24">
        <v>0</v>
      </c>
      <c r="P17" s="19"/>
    </row>
    <row r="18" spans="1:16">
      <c r="A18" s="15"/>
      <c r="B18" s="25"/>
      <c r="C18" s="141" t="s">
        <v>12</v>
      </c>
      <c r="D18" s="141"/>
      <c r="E18" s="141"/>
      <c r="F18" s="118">
        <v>0</v>
      </c>
      <c r="G18" s="95"/>
      <c r="H18" s="18"/>
      <c r="I18" s="18"/>
      <c r="J18" s="26"/>
      <c r="K18" s="6"/>
      <c r="L18" s="6"/>
      <c r="M18" s="6"/>
      <c r="N18" s="27"/>
      <c r="O18" s="27"/>
      <c r="P18" s="19"/>
    </row>
    <row r="19" spans="1:16">
      <c r="A19" s="15"/>
      <c r="B19" s="25"/>
      <c r="C19" s="141" t="s">
        <v>13</v>
      </c>
      <c r="D19" s="141"/>
      <c r="E19" s="141"/>
      <c r="F19" s="118">
        <v>0</v>
      </c>
      <c r="G19" s="23">
        <v>2028898.58</v>
      </c>
      <c r="H19" s="18"/>
      <c r="I19" s="18"/>
      <c r="J19" s="142" t="s">
        <v>14</v>
      </c>
      <c r="K19" s="142"/>
      <c r="L19" s="142"/>
      <c r="M19" s="142"/>
      <c r="N19" s="22">
        <f>SUM(N20:N23)</f>
        <v>0</v>
      </c>
      <c r="O19" s="22">
        <f>SUM(O20:O22)</f>
        <v>84177082.960000008</v>
      </c>
      <c r="P19" s="19"/>
    </row>
    <row r="20" spans="1:16">
      <c r="A20" s="15"/>
      <c r="B20" s="25"/>
      <c r="C20" s="141" t="s">
        <v>15</v>
      </c>
      <c r="D20" s="141"/>
      <c r="E20" s="141"/>
      <c r="F20" s="118">
        <v>0</v>
      </c>
      <c r="G20" s="23">
        <v>2393503</v>
      </c>
      <c r="H20" s="18"/>
      <c r="I20" s="18"/>
      <c r="J20" s="26"/>
      <c r="K20" s="146" t="s">
        <v>8</v>
      </c>
      <c r="L20" s="146"/>
      <c r="M20" s="146"/>
      <c r="N20" s="121">
        <v>0</v>
      </c>
      <c r="O20" s="24">
        <v>81698848.930000007</v>
      </c>
      <c r="P20" s="19"/>
    </row>
    <row r="21" spans="1:16">
      <c r="A21" s="15"/>
      <c r="B21" s="25"/>
      <c r="C21" s="141" t="s">
        <v>16</v>
      </c>
      <c r="D21" s="141"/>
      <c r="E21" s="141"/>
      <c r="F21" s="118">
        <v>0</v>
      </c>
      <c r="G21" s="23">
        <v>0</v>
      </c>
      <c r="H21" s="18"/>
      <c r="I21" s="18"/>
      <c r="J21" s="16"/>
      <c r="K21" s="146" t="s">
        <v>9</v>
      </c>
      <c r="L21" s="146"/>
      <c r="M21" s="146"/>
      <c r="N21" s="121">
        <v>0</v>
      </c>
      <c r="O21" s="24">
        <v>2478234.0299999998</v>
      </c>
      <c r="P21" s="19"/>
    </row>
    <row r="22" spans="1:16">
      <c r="A22" s="15"/>
      <c r="B22" s="25"/>
      <c r="C22" s="141" t="s">
        <v>17</v>
      </c>
      <c r="D22" s="141"/>
      <c r="E22" s="141"/>
      <c r="F22" s="118">
        <v>0</v>
      </c>
      <c r="G22" s="23">
        <v>0</v>
      </c>
      <c r="H22" s="18"/>
      <c r="I22" s="18"/>
      <c r="J22" s="6"/>
      <c r="K22" s="146" t="s">
        <v>18</v>
      </c>
      <c r="L22" s="146"/>
      <c r="M22" s="146"/>
      <c r="N22" s="121">
        <v>0</v>
      </c>
      <c r="O22" s="24">
        <v>0</v>
      </c>
      <c r="P22" s="19"/>
    </row>
    <row r="23" spans="1:16">
      <c r="A23" s="15"/>
      <c r="B23" s="16"/>
      <c r="C23" s="145"/>
      <c r="D23" s="145"/>
      <c r="E23" s="145"/>
      <c r="F23" s="118">
        <v>0</v>
      </c>
      <c r="G23" s="23">
        <v>155317526.38999999</v>
      </c>
      <c r="H23" s="18"/>
      <c r="I23" s="18"/>
      <c r="J23" s="26"/>
      <c r="K23" s="6"/>
      <c r="L23" s="6"/>
      <c r="M23" s="6"/>
      <c r="N23" s="27"/>
      <c r="O23" s="27"/>
      <c r="P23" s="19"/>
    </row>
    <row r="24" spans="1:16">
      <c r="A24" s="15"/>
      <c r="B24" s="25"/>
      <c r="C24" s="141" t="s">
        <v>19</v>
      </c>
      <c r="D24" s="141"/>
      <c r="E24" s="141"/>
      <c r="F24" s="118">
        <v>0</v>
      </c>
      <c r="G24" s="23">
        <v>0</v>
      </c>
      <c r="H24" s="18"/>
      <c r="I24" s="18"/>
      <c r="J24" s="147"/>
      <c r="K24" s="147"/>
      <c r="L24" s="147"/>
      <c r="M24" s="147"/>
      <c r="N24" s="22">
        <f>N14-N19</f>
        <v>0</v>
      </c>
      <c r="O24" s="22">
        <f>O14-O19</f>
        <v>-84177082.960000008</v>
      </c>
      <c r="P24" s="19"/>
    </row>
    <row r="25" spans="1:16" ht="15" customHeight="1">
      <c r="A25" s="15"/>
      <c r="B25" s="16"/>
      <c r="C25" s="141" t="s">
        <v>20</v>
      </c>
      <c r="D25" s="141"/>
      <c r="E25" s="141"/>
      <c r="F25" s="118">
        <v>0</v>
      </c>
      <c r="G25" s="23">
        <v>2072540.47</v>
      </c>
      <c r="H25" s="18"/>
      <c r="I25" s="18"/>
      <c r="J25" s="6"/>
      <c r="K25" s="6"/>
      <c r="L25" s="6"/>
      <c r="M25" s="6"/>
      <c r="N25" s="27"/>
      <c r="O25" s="27"/>
      <c r="P25" s="19"/>
    </row>
    <row r="26" spans="1:16">
      <c r="A26" s="15"/>
      <c r="B26" s="16"/>
      <c r="C26" s="18"/>
      <c r="D26" s="16"/>
      <c r="E26" s="16"/>
      <c r="F26" s="9"/>
      <c r="G26" s="17"/>
      <c r="H26" s="18"/>
      <c r="I26" s="6"/>
      <c r="J26" s="6"/>
      <c r="K26" s="6"/>
      <c r="L26" s="6"/>
      <c r="M26" s="6"/>
      <c r="N26" s="27"/>
      <c r="O26" s="27"/>
      <c r="P26" s="19"/>
    </row>
    <row r="27" spans="1:16">
      <c r="A27" s="15"/>
      <c r="B27" s="147"/>
      <c r="C27" s="147"/>
      <c r="D27" s="147"/>
      <c r="E27" s="147"/>
      <c r="F27" s="4">
        <f>SUM(F28:F43)</f>
        <v>0</v>
      </c>
      <c r="G27" s="21">
        <f>SUM(G28:G43)</f>
        <v>129021305.30999999</v>
      </c>
      <c r="H27" s="18"/>
      <c r="I27" s="142" t="s">
        <v>21</v>
      </c>
      <c r="J27" s="142"/>
      <c r="K27" s="142"/>
      <c r="L27" s="142"/>
      <c r="M27" s="142"/>
      <c r="N27" s="28"/>
      <c r="O27" s="28"/>
      <c r="P27" s="19"/>
    </row>
    <row r="28" spans="1:16">
      <c r="A28" s="15"/>
      <c r="B28" s="29"/>
      <c r="C28" s="141" t="s">
        <v>22</v>
      </c>
      <c r="D28" s="141"/>
      <c r="E28" s="141"/>
      <c r="F28" s="118">
        <v>0</v>
      </c>
      <c r="G28" s="23">
        <v>34296770.280000001</v>
      </c>
      <c r="H28" s="18"/>
      <c r="I28" s="18"/>
      <c r="J28" s="16"/>
      <c r="K28" s="16"/>
      <c r="L28" s="16"/>
      <c r="M28" s="16"/>
      <c r="N28" s="28"/>
      <c r="O28" s="28"/>
      <c r="P28" s="19"/>
    </row>
    <row r="29" spans="1:16">
      <c r="A29" s="15"/>
      <c r="B29" s="29"/>
      <c r="C29" s="141" t="s">
        <v>23</v>
      </c>
      <c r="D29" s="141"/>
      <c r="E29" s="141"/>
      <c r="F29" s="118">
        <v>0</v>
      </c>
      <c r="G29" s="23">
        <v>19826208.829999998</v>
      </c>
      <c r="H29" s="18"/>
      <c r="I29" s="6"/>
      <c r="J29" s="147"/>
      <c r="K29" s="147"/>
      <c r="L29" s="147"/>
      <c r="M29" s="147"/>
      <c r="N29" s="22">
        <f>N30+N33+N34</f>
        <v>0</v>
      </c>
      <c r="O29" s="22">
        <f>O30+O33+O34</f>
        <v>6469167.0999999996</v>
      </c>
      <c r="P29" s="19"/>
    </row>
    <row r="30" spans="1:16">
      <c r="A30" s="15"/>
      <c r="B30" s="29"/>
      <c r="C30" s="145"/>
      <c r="D30" s="145"/>
      <c r="E30" s="145"/>
      <c r="F30" s="118">
        <v>0</v>
      </c>
      <c r="G30" s="23">
        <v>49188897.619999997</v>
      </c>
      <c r="H30" s="18"/>
      <c r="I30" s="18"/>
      <c r="J30" s="6"/>
      <c r="K30" s="146" t="s">
        <v>24</v>
      </c>
      <c r="L30" s="146"/>
      <c r="M30" s="146"/>
      <c r="N30" s="121">
        <f>SUM(N31:N32)</f>
        <v>0</v>
      </c>
      <c r="O30" s="24">
        <f>SUM(O31:O32)</f>
        <v>0</v>
      </c>
      <c r="P30" s="19"/>
    </row>
    <row r="31" spans="1:16">
      <c r="A31" s="15"/>
      <c r="B31" s="16"/>
      <c r="C31" s="141" t="s">
        <v>25</v>
      </c>
      <c r="D31" s="141"/>
      <c r="E31" s="141"/>
      <c r="F31" s="118">
        <v>0</v>
      </c>
      <c r="G31" s="23">
        <v>1883960.15</v>
      </c>
      <c r="H31" s="18"/>
      <c r="I31" s="18"/>
      <c r="J31" s="29"/>
      <c r="K31" s="146" t="s">
        <v>26</v>
      </c>
      <c r="L31" s="146"/>
      <c r="M31" s="146"/>
      <c r="N31" s="121">
        <v>0</v>
      </c>
      <c r="O31" s="24">
        <v>0</v>
      </c>
      <c r="P31" s="19"/>
    </row>
    <row r="32" spans="1:16">
      <c r="A32" s="15"/>
      <c r="B32" s="29"/>
      <c r="C32" s="141" t="s">
        <v>27</v>
      </c>
      <c r="D32" s="141"/>
      <c r="E32" s="141"/>
      <c r="F32" s="118">
        <v>0</v>
      </c>
      <c r="G32" s="23">
        <v>0</v>
      </c>
      <c r="H32" s="18"/>
      <c r="I32" s="18"/>
      <c r="J32" s="29"/>
      <c r="K32" s="146" t="s">
        <v>28</v>
      </c>
      <c r="L32" s="146"/>
      <c r="M32" s="146"/>
      <c r="N32" s="121">
        <v>0</v>
      </c>
      <c r="O32" s="24">
        <v>0</v>
      </c>
      <c r="P32" s="19"/>
    </row>
    <row r="33" spans="1:16">
      <c r="A33" s="15"/>
      <c r="B33" s="29"/>
      <c r="C33" s="141" t="s">
        <v>29</v>
      </c>
      <c r="D33" s="141"/>
      <c r="E33" s="141"/>
      <c r="F33" s="118">
        <v>0</v>
      </c>
      <c r="G33" s="23">
        <v>9309329.1699999999</v>
      </c>
      <c r="H33" s="18"/>
      <c r="I33" s="18"/>
      <c r="J33" s="29"/>
      <c r="K33" s="146" t="s">
        <v>30</v>
      </c>
      <c r="L33" s="146"/>
      <c r="M33" s="146"/>
      <c r="N33" s="121">
        <v>0</v>
      </c>
      <c r="O33" s="24">
        <v>6469167.0999999996</v>
      </c>
      <c r="P33" s="19"/>
    </row>
    <row r="34" spans="1:16">
      <c r="A34" s="15"/>
      <c r="B34" s="29"/>
      <c r="C34" s="141" t="s">
        <v>31</v>
      </c>
      <c r="D34" s="141"/>
      <c r="E34" s="141"/>
      <c r="F34" s="118">
        <v>0</v>
      </c>
      <c r="G34" s="23">
        <v>13532003.460000001</v>
      </c>
      <c r="H34" s="18"/>
      <c r="I34" s="18"/>
      <c r="J34" s="26"/>
      <c r="K34" s="146"/>
      <c r="L34" s="146"/>
      <c r="M34" s="146"/>
      <c r="N34" s="24"/>
      <c r="O34" s="24"/>
      <c r="P34" s="19"/>
    </row>
    <row r="35" spans="1:16">
      <c r="A35" s="15"/>
      <c r="B35" s="29"/>
      <c r="C35" s="141" t="s">
        <v>32</v>
      </c>
      <c r="D35" s="141"/>
      <c r="E35" s="141"/>
      <c r="F35" s="118">
        <v>0</v>
      </c>
      <c r="G35" s="30">
        <v>0</v>
      </c>
      <c r="H35" s="18"/>
      <c r="I35" s="18"/>
      <c r="J35" s="26"/>
      <c r="K35" s="6"/>
      <c r="L35" s="6"/>
      <c r="M35" s="6"/>
      <c r="N35" s="27"/>
      <c r="O35" s="27"/>
      <c r="P35" s="19"/>
    </row>
    <row r="36" spans="1:16">
      <c r="A36" s="15"/>
      <c r="B36" s="29"/>
      <c r="C36" s="141" t="s">
        <v>33</v>
      </c>
      <c r="D36" s="141"/>
      <c r="E36" s="141"/>
      <c r="F36" s="118">
        <v>0</v>
      </c>
      <c r="G36" s="30">
        <v>0</v>
      </c>
      <c r="H36" s="18"/>
      <c r="I36" s="18"/>
      <c r="J36" s="142" t="s">
        <v>14</v>
      </c>
      <c r="K36" s="142"/>
      <c r="L36" s="142"/>
      <c r="M36" s="142"/>
      <c r="N36" s="22">
        <f>N37+N40+N41</f>
        <v>2549331.9500000002</v>
      </c>
      <c r="O36" s="22">
        <f>O37+O40+O41</f>
        <v>1909546.86</v>
      </c>
      <c r="P36" s="19"/>
    </row>
    <row r="37" spans="1:16">
      <c r="A37" s="15"/>
      <c r="B37" s="29"/>
      <c r="C37" s="141" t="s">
        <v>34</v>
      </c>
      <c r="D37" s="141"/>
      <c r="E37" s="141"/>
      <c r="F37" s="118">
        <v>0</v>
      </c>
      <c r="G37" s="30">
        <v>0</v>
      </c>
      <c r="H37" s="18"/>
      <c r="I37" s="6"/>
      <c r="J37" s="6"/>
      <c r="K37" s="146" t="s">
        <v>35</v>
      </c>
      <c r="L37" s="146"/>
      <c r="M37" s="146"/>
      <c r="N37" s="121">
        <f>SUM(N38:N39)</f>
        <v>0</v>
      </c>
      <c r="O37" s="24">
        <f>SUM(O38:O39)</f>
        <v>0</v>
      </c>
      <c r="P37" s="19"/>
    </row>
    <row r="38" spans="1:16">
      <c r="A38" s="15"/>
      <c r="B38" s="29"/>
      <c r="C38" s="141" t="s">
        <v>36</v>
      </c>
      <c r="D38" s="141"/>
      <c r="E38" s="141"/>
      <c r="F38" s="118">
        <v>0</v>
      </c>
      <c r="G38" s="30">
        <v>0</v>
      </c>
      <c r="H38" s="18"/>
      <c r="I38" s="18"/>
      <c r="J38" s="6"/>
      <c r="K38" s="146" t="s">
        <v>26</v>
      </c>
      <c r="L38" s="146"/>
      <c r="M38" s="146"/>
      <c r="N38" s="24">
        <v>0</v>
      </c>
      <c r="O38" s="24">
        <v>0</v>
      </c>
      <c r="P38" s="19"/>
    </row>
    <row r="39" spans="1:16">
      <c r="A39" s="15"/>
      <c r="B39" s="29"/>
      <c r="C39" s="141" t="s">
        <v>37</v>
      </c>
      <c r="D39" s="141"/>
      <c r="E39" s="141"/>
      <c r="F39" s="118">
        <v>0</v>
      </c>
      <c r="G39" s="30">
        <v>0</v>
      </c>
      <c r="H39" s="18"/>
      <c r="I39" s="18"/>
      <c r="J39" s="29"/>
      <c r="K39" s="146" t="s">
        <v>28</v>
      </c>
      <c r="L39" s="146"/>
      <c r="M39" s="146"/>
      <c r="N39" s="24">
        <v>0</v>
      </c>
      <c r="O39" s="24">
        <v>0</v>
      </c>
      <c r="P39" s="19"/>
    </row>
    <row r="40" spans="1:16">
      <c r="A40" s="15"/>
      <c r="B40" s="29"/>
      <c r="C40" s="141" t="s">
        <v>38</v>
      </c>
      <c r="D40" s="141"/>
      <c r="E40" s="141"/>
      <c r="F40" s="118">
        <v>0</v>
      </c>
      <c r="G40" s="30">
        <v>0</v>
      </c>
      <c r="H40" s="18"/>
      <c r="I40" s="18"/>
      <c r="J40" s="29"/>
      <c r="K40" s="144"/>
      <c r="L40" s="144"/>
      <c r="M40" s="144"/>
      <c r="N40" s="24">
        <v>2549331.9500000002</v>
      </c>
      <c r="O40" s="24">
        <v>1909546.86</v>
      </c>
      <c r="P40" s="19"/>
    </row>
    <row r="41" spans="1:16">
      <c r="A41" s="15"/>
      <c r="B41" s="16"/>
      <c r="C41" s="141" t="s">
        <v>39</v>
      </c>
      <c r="D41" s="141"/>
      <c r="E41" s="141"/>
      <c r="F41" s="118">
        <v>0</v>
      </c>
      <c r="G41" s="30">
        <v>0</v>
      </c>
      <c r="H41" s="18"/>
      <c r="I41" s="18"/>
      <c r="J41" s="29"/>
      <c r="K41" s="146"/>
      <c r="L41" s="146"/>
      <c r="M41" s="146"/>
      <c r="N41" s="24"/>
      <c r="O41" s="24"/>
      <c r="P41" s="19"/>
    </row>
    <row r="42" spans="1:16">
      <c r="A42" s="15"/>
      <c r="B42" s="29"/>
      <c r="C42" s="145"/>
      <c r="D42" s="145"/>
      <c r="E42" s="145"/>
      <c r="F42" s="118">
        <v>0</v>
      </c>
      <c r="G42" s="23">
        <v>984135.8</v>
      </c>
      <c r="H42" s="18"/>
      <c r="I42" s="18"/>
      <c r="J42" s="26"/>
      <c r="K42" s="6"/>
      <c r="L42" s="6"/>
      <c r="M42" s="6"/>
      <c r="N42" s="27"/>
      <c r="O42" s="27"/>
      <c r="P42" s="19"/>
    </row>
    <row r="43" spans="1:16">
      <c r="A43" s="15"/>
      <c r="B43" s="29"/>
      <c r="C43" s="141" t="s">
        <v>40</v>
      </c>
      <c r="D43" s="141"/>
      <c r="E43" s="141"/>
      <c r="F43" s="118">
        <v>0</v>
      </c>
      <c r="G43" s="23">
        <v>0</v>
      </c>
      <c r="H43" s="18"/>
      <c r="I43" s="18"/>
      <c r="J43" s="147"/>
      <c r="K43" s="147"/>
      <c r="L43" s="147"/>
      <c r="M43" s="147"/>
      <c r="N43" s="22">
        <f>N29-N36</f>
        <v>-2549331.9500000002</v>
      </c>
      <c r="O43" s="22">
        <f>O29-O36</f>
        <v>4559620.2399999993</v>
      </c>
      <c r="P43" s="19"/>
    </row>
    <row r="44" spans="1:16">
      <c r="A44" s="15"/>
      <c r="B44" s="29"/>
      <c r="C44" s="6"/>
      <c r="D44" s="6"/>
      <c r="E44" s="6"/>
      <c r="F44" s="31"/>
      <c r="G44" s="32"/>
      <c r="H44" s="18"/>
      <c r="I44" s="18"/>
      <c r="J44" s="26"/>
      <c r="K44" s="26"/>
      <c r="L44" s="26"/>
      <c r="M44" s="26"/>
      <c r="N44" s="28"/>
      <c r="O44" s="28"/>
      <c r="P44" s="19"/>
    </row>
    <row r="45" spans="1:16">
      <c r="A45" s="15"/>
      <c r="B45" s="16"/>
      <c r="C45" s="18"/>
      <c r="D45" s="16"/>
      <c r="E45" s="16"/>
      <c r="F45" s="9"/>
      <c r="G45" s="17"/>
      <c r="H45" s="18"/>
      <c r="I45" s="18"/>
      <c r="J45" s="26"/>
      <c r="K45" s="26"/>
      <c r="L45" s="26"/>
      <c r="M45" s="26"/>
      <c r="N45" s="28"/>
      <c r="O45" s="28"/>
      <c r="P45" s="19"/>
    </row>
    <row r="46" spans="1:16">
      <c r="A46" s="33"/>
      <c r="B46" s="142" t="s">
        <v>41</v>
      </c>
      <c r="C46" s="142"/>
      <c r="D46" s="142"/>
      <c r="E46" s="142"/>
      <c r="F46" s="34">
        <f>F14-F27</f>
        <v>0</v>
      </c>
      <c r="G46" s="34">
        <f>G14-G27</f>
        <v>39528895.070000008</v>
      </c>
      <c r="H46" s="35"/>
      <c r="I46" s="149" t="s">
        <v>42</v>
      </c>
      <c r="J46" s="149"/>
      <c r="K46" s="149"/>
      <c r="L46" s="149"/>
      <c r="M46" s="149"/>
      <c r="N46" s="36">
        <f>F46+N24+N43</f>
        <v>-2549331.9500000002</v>
      </c>
      <c r="O46" s="36">
        <f>G46+O24+O43</f>
        <v>-40088567.649999999</v>
      </c>
      <c r="P46" s="37"/>
    </row>
    <row r="47" spans="1:16">
      <c r="A47" s="33"/>
      <c r="B47" s="29"/>
      <c r="C47" s="29"/>
      <c r="D47" s="29"/>
      <c r="E47" s="29"/>
      <c r="F47" s="34"/>
      <c r="G47" s="34"/>
      <c r="H47" s="35"/>
      <c r="I47" s="38"/>
      <c r="J47" s="38"/>
      <c r="K47" s="38"/>
      <c r="L47" s="38"/>
      <c r="M47" s="38"/>
      <c r="N47" s="36"/>
      <c r="O47" s="36"/>
      <c r="P47" s="37"/>
    </row>
    <row r="48" spans="1:16">
      <c r="A48" s="33"/>
      <c r="B48" s="29"/>
      <c r="C48" s="29"/>
      <c r="D48" s="29"/>
      <c r="E48" s="29"/>
      <c r="F48" s="34"/>
      <c r="G48" s="34"/>
      <c r="H48" s="35"/>
      <c r="I48" s="148"/>
      <c r="J48" s="148"/>
      <c r="K48" s="148"/>
      <c r="L48" s="148"/>
      <c r="M48" s="148"/>
      <c r="N48" s="39">
        <f>O49</f>
        <v>-34209388.799999997</v>
      </c>
      <c r="O48" s="39">
        <v>5879178.8499999996</v>
      </c>
      <c r="P48" s="37"/>
    </row>
    <row r="49" spans="1:16">
      <c r="A49" s="33"/>
      <c r="B49" s="29"/>
      <c r="C49" s="29"/>
      <c r="D49" s="29"/>
      <c r="E49" s="29"/>
      <c r="F49" s="34"/>
      <c r="G49" s="34"/>
      <c r="H49" s="35"/>
      <c r="I49" s="149" t="s">
        <v>43</v>
      </c>
      <c r="J49" s="149"/>
      <c r="K49" s="149"/>
      <c r="L49" s="149"/>
      <c r="M49" s="149"/>
      <c r="N49" s="40">
        <f>+N46+N48</f>
        <v>-36758720.75</v>
      </c>
      <c r="O49" s="40">
        <f>+O46+O48</f>
        <v>-34209388.799999997</v>
      </c>
      <c r="P49" s="37"/>
    </row>
    <row r="50" spans="1:16">
      <c r="A50" s="33"/>
      <c r="B50" s="29"/>
      <c r="C50" s="29"/>
      <c r="D50" s="29"/>
      <c r="E50" s="29"/>
      <c r="F50" s="34"/>
      <c r="G50" s="34"/>
      <c r="H50" s="35"/>
      <c r="I50" s="38"/>
      <c r="J50" s="38"/>
      <c r="K50" s="38"/>
      <c r="L50" s="38"/>
      <c r="M50" s="38"/>
      <c r="N50" s="41"/>
      <c r="O50" s="41"/>
      <c r="P50" s="37"/>
    </row>
    <row r="51" spans="1:16">
      <c r="A51" s="42"/>
      <c r="B51" s="43"/>
      <c r="C51" s="43"/>
      <c r="D51" s="43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8"/>
    </row>
    <row r="52" spans="1:16">
      <c r="A52" s="7"/>
      <c r="B52" s="7"/>
      <c r="C52" s="7"/>
      <c r="D52" s="7"/>
      <c r="E52" s="7"/>
      <c r="F52" s="9"/>
      <c r="G52" s="17"/>
      <c r="H52" s="18"/>
      <c r="I52" s="18"/>
      <c r="J52" s="26"/>
      <c r="K52" s="26"/>
      <c r="L52" s="26"/>
      <c r="M52" s="26"/>
      <c r="N52" s="20"/>
      <c r="O52" s="20"/>
      <c r="P52" s="6"/>
    </row>
    <row r="53" spans="1:16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</row>
    <row r="54" spans="1:16">
      <c r="A54" s="49"/>
      <c r="B54" s="49"/>
      <c r="C54" s="49"/>
      <c r="D54" s="150" t="s">
        <v>44</v>
      </c>
      <c r="E54" s="150"/>
      <c r="F54" s="150"/>
      <c r="G54" s="150"/>
      <c r="H54" s="150"/>
      <c r="I54" s="150"/>
      <c r="J54" s="150"/>
      <c r="K54" s="150"/>
      <c r="L54" s="49"/>
      <c r="M54" s="49"/>
      <c r="N54" s="49"/>
      <c r="O54" s="49"/>
      <c r="P54" s="49"/>
    </row>
    <row r="55" spans="1:16">
      <c r="A55" s="49"/>
      <c r="B55" s="49"/>
      <c r="C55" s="49"/>
      <c r="D55" s="150"/>
      <c r="E55" s="150"/>
      <c r="F55" s="150"/>
      <c r="G55" s="150"/>
      <c r="H55" s="150"/>
      <c r="I55" s="150"/>
      <c r="J55" s="150"/>
      <c r="K55" s="150"/>
      <c r="L55" s="49"/>
      <c r="M55" s="49"/>
      <c r="N55" s="49"/>
      <c r="O55" s="49"/>
      <c r="P55" s="49"/>
    </row>
    <row r="56" spans="1:1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pans="1:16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1:16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1:16">
      <c r="A59" s="49"/>
      <c r="B59" s="49"/>
      <c r="C59" s="151" t="s">
        <v>45</v>
      </c>
      <c r="D59" s="151"/>
      <c r="E59" s="151"/>
      <c r="F59" s="151"/>
      <c r="G59" s="49"/>
      <c r="H59" s="49"/>
      <c r="I59" s="152"/>
      <c r="J59" s="152"/>
      <c r="K59" s="152"/>
      <c r="L59" s="49"/>
      <c r="M59" s="49"/>
      <c r="N59" s="49"/>
      <c r="O59" s="49"/>
      <c r="P59" s="49"/>
    </row>
    <row r="60" spans="1:16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</row>
    <row r="61" spans="1:16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1:16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16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>
      <c r="A64" s="49"/>
      <c r="B64" s="49"/>
      <c r="C64" s="49"/>
      <c r="D64" s="49"/>
      <c r="E64" s="49"/>
      <c r="F64" s="153" t="s">
        <v>47</v>
      </c>
      <c r="G64" s="153"/>
      <c r="H64" s="153"/>
      <c r="I64" s="49"/>
      <c r="J64" s="49"/>
      <c r="K64" s="49"/>
      <c r="L64" s="49"/>
      <c r="M64" s="49"/>
      <c r="N64" s="49"/>
      <c r="O64" s="49"/>
      <c r="P64" s="49"/>
    </row>
  </sheetData>
  <mergeCells count="69">
    <mergeCell ref="I49:M49"/>
    <mergeCell ref="D54:K55"/>
    <mergeCell ref="C59:F59"/>
    <mergeCell ref="I59:K59"/>
    <mergeCell ref="F64:H64"/>
    <mergeCell ref="I48:M48"/>
    <mergeCell ref="C39:E39"/>
    <mergeCell ref="K39:M39"/>
    <mergeCell ref="C40:E40"/>
    <mergeCell ref="K40:M40"/>
    <mergeCell ref="C41:E41"/>
    <mergeCell ref="K41:M41"/>
    <mergeCell ref="C42:E42"/>
    <mergeCell ref="C43:E43"/>
    <mergeCell ref="J43:M43"/>
    <mergeCell ref="B46:E46"/>
    <mergeCell ref="I46:M46"/>
    <mergeCell ref="C38:E38"/>
    <mergeCell ref="K38:M38"/>
    <mergeCell ref="C32:E32"/>
    <mergeCell ref="K32:M32"/>
    <mergeCell ref="C33:E33"/>
    <mergeCell ref="K33:M33"/>
    <mergeCell ref="C34:E34"/>
    <mergeCell ref="K34:M34"/>
    <mergeCell ref="C35:E35"/>
    <mergeCell ref="C36:E36"/>
    <mergeCell ref="J36:M36"/>
    <mergeCell ref="C37:E37"/>
    <mergeCell ref="K37:M37"/>
    <mergeCell ref="C31:E31"/>
    <mergeCell ref="K31:M31"/>
    <mergeCell ref="C23:E23"/>
    <mergeCell ref="C24:E24"/>
    <mergeCell ref="J24:M24"/>
    <mergeCell ref="C25:E25"/>
    <mergeCell ref="B27:E27"/>
    <mergeCell ref="I27:M27"/>
    <mergeCell ref="C28:E28"/>
    <mergeCell ref="C29:E29"/>
    <mergeCell ref="J29:M29"/>
    <mergeCell ref="C30:E30"/>
    <mergeCell ref="K30:M30"/>
    <mergeCell ref="C20:E20"/>
    <mergeCell ref="K20:M20"/>
    <mergeCell ref="C21:E21"/>
    <mergeCell ref="K21:M21"/>
    <mergeCell ref="C22:E22"/>
    <mergeCell ref="K22:M22"/>
    <mergeCell ref="A10:D10"/>
    <mergeCell ref="I10:L10"/>
    <mergeCell ref="C19:E19"/>
    <mergeCell ref="J19:M19"/>
    <mergeCell ref="A12:E12"/>
    <mergeCell ref="I12:M12"/>
    <mergeCell ref="B14:E14"/>
    <mergeCell ref="J14:M14"/>
    <mergeCell ref="C15:E15"/>
    <mergeCell ref="K15:M15"/>
    <mergeCell ref="C16:E16"/>
    <mergeCell ref="K16:M16"/>
    <mergeCell ref="C17:E17"/>
    <mergeCell ref="K17:M17"/>
    <mergeCell ref="C18:E18"/>
    <mergeCell ref="A1:P3"/>
    <mergeCell ref="D4:N4"/>
    <mergeCell ref="D5:N5"/>
    <mergeCell ref="D6:N6"/>
    <mergeCell ref="D7:N7"/>
  </mergeCells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view="pageBreakPreview" topLeftCell="A28" zoomScaleNormal="100" zoomScaleSheetLayoutView="100" workbookViewId="0">
      <selection activeCell="J65" sqref="J65"/>
    </sheetView>
  </sheetViews>
  <sheetFormatPr baseColWidth="10" defaultRowHeight="15"/>
  <cols>
    <col min="1" max="1" width="3.5703125" customWidth="1"/>
    <col min="2" max="2" width="4" bestFit="1" customWidth="1"/>
    <col min="7" max="7" width="14.140625" bestFit="1" customWidth="1"/>
    <col min="8" max="8" width="13.140625" bestFit="1" customWidth="1"/>
    <col min="9" max="9" width="14.140625" bestFit="1" customWidth="1"/>
    <col min="10" max="11" width="13.140625" bestFit="1" customWidth="1"/>
    <col min="12" max="12" width="14.140625" bestFit="1" customWidth="1"/>
  </cols>
  <sheetData>
    <row r="1" spans="2:12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12" ht="30.75" customHeight="1">
      <c r="B2" s="157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>
      <c r="B3" s="137" t="s">
        <v>48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2:12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2">
      <c r="B5" s="50"/>
      <c r="C5" s="50"/>
      <c r="D5" s="51"/>
      <c r="E5" s="52"/>
      <c r="F5" s="52"/>
      <c r="G5" s="51"/>
      <c r="H5" s="53"/>
      <c r="I5" s="53"/>
      <c r="J5" s="53"/>
      <c r="K5" s="53"/>
      <c r="L5" s="53"/>
    </row>
    <row r="6" spans="2:12">
      <c r="B6" s="159"/>
      <c r="C6" s="159"/>
      <c r="D6" s="159"/>
      <c r="E6" s="159"/>
      <c r="F6" s="159"/>
      <c r="G6" s="160" t="s">
        <v>49</v>
      </c>
      <c r="H6" s="161"/>
      <c r="I6" s="161"/>
      <c r="J6" s="161"/>
      <c r="K6" s="161"/>
      <c r="L6" s="162"/>
    </row>
    <row r="7" spans="2:12">
      <c r="B7" s="159"/>
      <c r="C7" s="159"/>
      <c r="D7" s="159"/>
      <c r="E7" s="159"/>
      <c r="F7" s="159"/>
      <c r="G7" s="54" t="s">
        <v>50</v>
      </c>
      <c r="H7" s="55" t="s">
        <v>51</v>
      </c>
      <c r="I7" s="56" t="s">
        <v>52</v>
      </c>
      <c r="J7" s="56" t="s">
        <v>53</v>
      </c>
      <c r="K7" s="92"/>
      <c r="L7" s="162"/>
    </row>
    <row r="8" spans="2:12">
      <c r="B8" s="159"/>
      <c r="C8" s="159"/>
      <c r="D8" s="159"/>
      <c r="E8" s="159"/>
      <c r="F8" s="159"/>
      <c r="G8" s="54" t="s">
        <v>55</v>
      </c>
      <c r="H8" s="56" t="s">
        <v>56</v>
      </c>
      <c r="I8" s="92"/>
      <c r="J8" s="56" t="s">
        <v>58</v>
      </c>
      <c r="K8" s="56" t="s">
        <v>59</v>
      </c>
      <c r="L8" s="56" t="s">
        <v>60</v>
      </c>
    </row>
    <row r="9" spans="2:12">
      <c r="B9" s="163" t="s">
        <v>61</v>
      </c>
      <c r="C9" s="164"/>
      <c r="D9" s="164"/>
      <c r="E9" s="164"/>
      <c r="F9" s="165"/>
      <c r="G9" s="57">
        <v>0</v>
      </c>
      <c r="H9" s="57">
        <f t="shared" ref="H9:L9" si="0">H10+H13+H23+H28+H32+H38+H40+H41+H42</f>
        <v>38988882.449999996</v>
      </c>
      <c r="I9" s="57">
        <f t="shared" si="0"/>
        <v>38988882.449999996</v>
      </c>
      <c r="J9" s="57">
        <f t="shared" si="0"/>
        <v>92027537.420000002</v>
      </c>
      <c r="K9" s="57">
        <f t="shared" si="0"/>
        <v>92027537.420000002</v>
      </c>
      <c r="L9" s="57">
        <f t="shared" si="0"/>
        <v>-53038654.969999999</v>
      </c>
    </row>
    <row r="10" spans="2:12" ht="29.25" customHeight="1">
      <c r="B10" s="166" t="s">
        <v>62</v>
      </c>
      <c r="C10" s="167"/>
      <c r="D10" s="167"/>
      <c r="E10" s="167"/>
      <c r="F10" s="168"/>
      <c r="G10" s="58">
        <f>SUM(G11:G12)</f>
        <v>0</v>
      </c>
      <c r="H10" s="57">
        <f t="shared" ref="H10:L10" si="1">SUM(H11:H12)</f>
        <v>11000000</v>
      </c>
      <c r="I10" s="57">
        <f t="shared" si="1"/>
        <v>11000000</v>
      </c>
      <c r="J10" s="57">
        <f t="shared" si="1"/>
        <v>2798898.33</v>
      </c>
      <c r="K10" s="57">
        <f t="shared" si="1"/>
        <v>2798898.33</v>
      </c>
      <c r="L10" s="57">
        <f t="shared" si="1"/>
        <v>8201101.6699999999</v>
      </c>
    </row>
    <row r="11" spans="2:12">
      <c r="B11" s="59"/>
      <c r="C11" s="169"/>
      <c r="D11" s="169"/>
      <c r="E11" s="169"/>
      <c r="F11" s="169"/>
      <c r="G11" s="119">
        <v>0</v>
      </c>
      <c r="H11" s="61">
        <v>11000000</v>
      </c>
      <c r="I11" s="62">
        <f t="shared" ref="I11:I26" si="2">+G11+H11</f>
        <v>11000000</v>
      </c>
      <c r="J11" s="62">
        <v>2798898.33</v>
      </c>
      <c r="K11" s="62">
        <f t="shared" ref="K11:K26" si="3">+J11</f>
        <v>2798898.33</v>
      </c>
      <c r="L11" s="62">
        <f t="shared" ref="L11:L21" si="4">+I11-J11</f>
        <v>8201101.6699999999</v>
      </c>
    </row>
    <row r="12" spans="2:12">
      <c r="B12" s="59"/>
      <c r="C12" s="154" t="s">
        <v>63</v>
      </c>
      <c r="D12" s="154"/>
      <c r="E12" s="154"/>
      <c r="F12" s="155"/>
      <c r="G12" s="119">
        <v>0</v>
      </c>
      <c r="H12" s="60">
        <v>0</v>
      </c>
      <c r="I12" s="63">
        <f>+G12+H12</f>
        <v>0</v>
      </c>
      <c r="J12" s="63">
        <v>0</v>
      </c>
      <c r="K12" s="63">
        <f t="shared" si="3"/>
        <v>0</v>
      </c>
      <c r="L12" s="63">
        <f t="shared" si="4"/>
        <v>0</v>
      </c>
    </row>
    <row r="13" spans="2:12">
      <c r="B13" s="170" t="s">
        <v>64</v>
      </c>
      <c r="C13" s="171"/>
      <c r="D13" s="171"/>
      <c r="E13" s="171"/>
      <c r="F13" s="172"/>
      <c r="G13" s="124" t="s">
        <v>953</v>
      </c>
      <c r="H13" s="57">
        <f t="shared" ref="H13:L13" si="5">SUM(H14:H21)</f>
        <v>24363714.77</v>
      </c>
      <c r="I13" s="57">
        <f t="shared" si="5"/>
        <v>24363714.77</v>
      </c>
      <c r="J13" s="57">
        <f t="shared" si="5"/>
        <v>72779426</v>
      </c>
      <c r="K13" s="57">
        <f t="shared" si="5"/>
        <v>72779426</v>
      </c>
      <c r="L13" s="57">
        <f t="shared" si="5"/>
        <v>-48415711.230000004</v>
      </c>
    </row>
    <row r="14" spans="2:12">
      <c r="B14" s="59"/>
      <c r="C14" s="65" t="s">
        <v>65</v>
      </c>
      <c r="D14" s="65"/>
      <c r="E14" s="65"/>
      <c r="F14" s="66"/>
      <c r="G14" s="120">
        <v>0</v>
      </c>
      <c r="H14" s="62">
        <v>24363714.77</v>
      </c>
      <c r="I14" s="62">
        <f t="shared" si="2"/>
        <v>24363714.77</v>
      </c>
      <c r="J14" s="62">
        <v>72779426</v>
      </c>
      <c r="K14" s="62">
        <f t="shared" si="3"/>
        <v>72779426</v>
      </c>
      <c r="L14" s="62">
        <f t="shared" si="4"/>
        <v>-48415711.230000004</v>
      </c>
    </row>
    <row r="15" spans="2:12">
      <c r="B15" s="67"/>
      <c r="C15" s="154" t="s">
        <v>66</v>
      </c>
      <c r="D15" s="154"/>
      <c r="E15" s="154"/>
      <c r="F15" s="155"/>
      <c r="G15" s="119">
        <v>0</v>
      </c>
      <c r="H15" s="63">
        <v>0</v>
      </c>
      <c r="I15" s="63">
        <f t="shared" si="2"/>
        <v>0</v>
      </c>
      <c r="J15" s="63">
        <v>0</v>
      </c>
      <c r="K15" s="63">
        <f t="shared" si="3"/>
        <v>0</v>
      </c>
      <c r="L15" s="63">
        <f t="shared" si="4"/>
        <v>0</v>
      </c>
    </row>
    <row r="16" spans="2:12" ht="30" customHeight="1">
      <c r="B16" s="67"/>
      <c r="C16" s="173" t="s">
        <v>67</v>
      </c>
      <c r="D16" s="173"/>
      <c r="E16" s="173"/>
      <c r="F16" s="174"/>
      <c r="G16" s="119">
        <v>0</v>
      </c>
      <c r="H16" s="63">
        <v>0</v>
      </c>
      <c r="I16" s="63">
        <f t="shared" si="2"/>
        <v>0</v>
      </c>
      <c r="J16" s="63">
        <v>0</v>
      </c>
      <c r="K16" s="63">
        <f t="shared" si="3"/>
        <v>0</v>
      </c>
      <c r="L16" s="63">
        <f t="shared" si="4"/>
        <v>0</v>
      </c>
    </row>
    <row r="17" spans="2:12">
      <c r="B17" s="59"/>
      <c r="C17" s="65" t="s">
        <v>68</v>
      </c>
      <c r="D17" s="65"/>
      <c r="E17" s="65"/>
      <c r="F17" s="66"/>
      <c r="G17" s="119">
        <v>0</v>
      </c>
      <c r="H17" s="63">
        <v>0</v>
      </c>
      <c r="I17" s="63">
        <f t="shared" si="2"/>
        <v>0</v>
      </c>
      <c r="J17" s="63">
        <v>0</v>
      </c>
      <c r="K17" s="63">
        <f t="shared" si="3"/>
        <v>0</v>
      </c>
      <c r="L17" s="63">
        <f t="shared" si="4"/>
        <v>0</v>
      </c>
    </row>
    <row r="18" spans="2:12">
      <c r="B18" s="59"/>
      <c r="C18" s="65" t="s">
        <v>69</v>
      </c>
      <c r="D18" s="65"/>
      <c r="E18" s="65"/>
      <c r="F18" s="66"/>
      <c r="G18" s="119">
        <v>0</v>
      </c>
      <c r="H18" s="63">
        <v>0</v>
      </c>
      <c r="I18" s="63">
        <f t="shared" si="2"/>
        <v>0</v>
      </c>
      <c r="J18" s="63">
        <v>0</v>
      </c>
      <c r="K18" s="63">
        <f t="shared" si="3"/>
        <v>0</v>
      </c>
      <c r="L18" s="63">
        <f t="shared" si="4"/>
        <v>0</v>
      </c>
    </row>
    <row r="19" spans="2:12" ht="29.25" customHeight="1">
      <c r="B19" s="59"/>
      <c r="C19" s="175"/>
      <c r="D19" s="175"/>
      <c r="E19" s="175"/>
      <c r="F19" s="175"/>
      <c r="G19" s="119">
        <v>0</v>
      </c>
      <c r="H19" s="63">
        <v>0</v>
      </c>
      <c r="I19" s="63">
        <f t="shared" si="2"/>
        <v>0</v>
      </c>
      <c r="J19" s="63">
        <v>0</v>
      </c>
      <c r="K19" s="63">
        <f t="shared" si="3"/>
        <v>0</v>
      </c>
      <c r="L19" s="63">
        <f t="shared" si="4"/>
        <v>0</v>
      </c>
    </row>
    <row r="20" spans="2:12">
      <c r="B20" s="59"/>
      <c r="C20" s="65" t="s">
        <v>70</v>
      </c>
      <c r="D20" s="65"/>
      <c r="E20" s="65"/>
      <c r="F20" s="66"/>
      <c r="G20" s="119">
        <v>0</v>
      </c>
      <c r="H20" s="63">
        <v>0</v>
      </c>
      <c r="I20" s="63">
        <f t="shared" si="2"/>
        <v>0</v>
      </c>
      <c r="J20" s="63">
        <v>0</v>
      </c>
      <c r="K20" s="63">
        <f t="shared" si="3"/>
        <v>0</v>
      </c>
      <c r="L20" s="63">
        <f t="shared" si="4"/>
        <v>0</v>
      </c>
    </row>
    <row r="21" spans="2:12">
      <c r="B21" s="59"/>
      <c r="C21" s="65" t="s">
        <v>71</v>
      </c>
      <c r="D21" s="65"/>
      <c r="E21" s="65"/>
      <c r="F21" s="66"/>
      <c r="G21" s="119">
        <v>0</v>
      </c>
      <c r="H21" s="63">
        <v>0</v>
      </c>
      <c r="I21" s="63">
        <f t="shared" si="2"/>
        <v>0</v>
      </c>
      <c r="J21" s="63">
        <v>0</v>
      </c>
      <c r="K21" s="63">
        <f t="shared" si="3"/>
        <v>0</v>
      </c>
      <c r="L21" s="63">
        <f t="shared" si="4"/>
        <v>0</v>
      </c>
    </row>
    <row r="22" spans="2:12">
      <c r="B22" s="59"/>
      <c r="C22" s="65"/>
      <c r="D22" s="65"/>
      <c r="E22" s="65"/>
      <c r="F22" s="66"/>
      <c r="G22" s="123"/>
      <c r="H22" s="62"/>
      <c r="I22" s="62"/>
      <c r="J22" s="62"/>
      <c r="K22" s="62"/>
      <c r="L22" s="62"/>
    </row>
    <row r="23" spans="2:12">
      <c r="B23" s="176"/>
      <c r="C23" s="176"/>
      <c r="D23" s="176"/>
      <c r="E23" s="176"/>
      <c r="F23" s="176"/>
      <c r="G23" s="119">
        <f t="shared" ref="G23:L23" si="6">SUM(G24:G26)</f>
        <v>0</v>
      </c>
      <c r="H23" s="58">
        <f t="shared" si="6"/>
        <v>0</v>
      </c>
      <c r="I23" s="58">
        <f t="shared" si="6"/>
        <v>0</v>
      </c>
      <c r="J23" s="58">
        <f t="shared" si="6"/>
        <v>0</v>
      </c>
      <c r="K23" s="58">
        <f t="shared" si="6"/>
        <v>0</v>
      </c>
      <c r="L23" s="58">
        <f t="shared" si="6"/>
        <v>0</v>
      </c>
    </row>
    <row r="24" spans="2:12" ht="30.75" customHeight="1">
      <c r="B24" s="68"/>
      <c r="C24" s="173" t="s">
        <v>72</v>
      </c>
      <c r="D24" s="173"/>
      <c r="E24" s="173"/>
      <c r="F24" s="174"/>
      <c r="G24" s="119">
        <v>0</v>
      </c>
      <c r="H24" s="63">
        <v>0</v>
      </c>
      <c r="I24" s="63">
        <f t="shared" si="2"/>
        <v>0</v>
      </c>
      <c r="J24" s="63">
        <v>0</v>
      </c>
      <c r="K24" s="63">
        <f t="shared" si="3"/>
        <v>0</v>
      </c>
      <c r="L24" s="63">
        <f>+I24-J24</f>
        <v>0</v>
      </c>
    </row>
    <row r="25" spans="2:12" ht="30" customHeight="1">
      <c r="B25" s="59"/>
      <c r="C25" s="173" t="s">
        <v>73</v>
      </c>
      <c r="D25" s="173"/>
      <c r="E25" s="173"/>
      <c r="F25" s="174"/>
      <c r="G25" s="119">
        <v>0</v>
      </c>
      <c r="H25" s="63">
        <v>0</v>
      </c>
      <c r="I25" s="63">
        <f t="shared" si="2"/>
        <v>0</v>
      </c>
      <c r="J25" s="63">
        <v>0</v>
      </c>
      <c r="K25" s="63">
        <f t="shared" si="3"/>
        <v>0</v>
      </c>
      <c r="L25" s="63">
        <f t="shared" ref="L25:L26" si="7">+I25-J25</f>
        <v>0</v>
      </c>
    </row>
    <row r="26" spans="2:12">
      <c r="B26" s="68"/>
      <c r="C26" s="177" t="s">
        <v>74</v>
      </c>
      <c r="D26" s="177"/>
      <c r="E26" s="177"/>
      <c r="F26" s="178"/>
      <c r="G26" s="119">
        <v>0</v>
      </c>
      <c r="H26" s="60">
        <v>0</v>
      </c>
      <c r="I26" s="63">
        <f t="shared" si="2"/>
        <v>0</v>
      </c>
      <c r="J26" s="60">
        <v>0</v>
      </c>
      <c r="K26" s="63">
        <f t="shared" si="3"/>
        <v>0</v>
      </c>
      <c r="L26" s="63">
        <f t="shared" si="7"/>
        <v>0</v>
      </c>
    </row>
    <row r="27" spans="2:12">
      <c r="B27" s="59"/>
      <c r="C27" s="65"/>
      <c r="D27" s="65"/>
      <c r="E27" s="65"/>
      <c r="F27" s="66"/>
      <c r="G27" s="123"/>
      <c r="H27" s="62"/>
      <c r="I27" s="62"/>
      <c r="J27" s="62"/>
      <c r="K27" s="62"/>
      <c r="L27" s="62"/>
    </row>
    <row r="28" spans="2:12">
      <c r="B28" s="179" t="s">
        <v>75</v>
      </c>
      <c r="C28" s="180"/>
      <c r="D28" s="180"/>
      <c r="E28" s="180"/>
      <c r="F28" s="181"/>
      <c r="G28" s="125">
        <f>SUM(G29:G37)</f>
        <v>0</v>
      </c>
      <c r="H28" s="58">
        <f t="shared" ref="H28:L28" si="8">SUM(H29:H37)</f>
        <v>0</v>
      </c>
      <c r="I28" s="58">
        <f t="shared" si="8"/>
        <v>0</v>
      </c>
      <c r="J28" s="58">
        <f t="shared" si="8"/>
        <v>0</v>
      </c>
      <c r="K28" s="58">
        <f t="shared" si="8"/>
        <v>0</v>
      </c>
      <c r="L28" s="58">
        <f t="shared" si="8"/>
        <v>0</v>
      </c>
    </row>
    <row r="29" spans="2:12" ht="30.75" customHeight="1">
      <c r="B29" s="68"/>
      <c r="C29" s="175"/>
      <c r="D29" s="175"/>
      <c r="E29" s="175"/>
      <c r="F29" s="175"/>
      <c r="G29" s="119">
        <v>0</v>
      </c>
      <c r="H29" s="63">
        <v>0</v>
      </c>
      <c r="I29" s="63">
        <f>G29+H29</f>
        <v>0</v>
      </c>
      <c r="J29" s="63">
        <v>0</v>
      </c>
      <c r="K29" s="63">
        <f>J29</f>
        <v>0</v>
      </c>
      <c r="L29" s="63">
        <f>I29-J29</f>
        <v>0</v>
      </c>
    </row>
    <row r="30" spans="2:12">
      <c r="B30" s="59"/>
      <c r="C30" s="65" t="s">
        <v>76</v>
      </c>
      <c r="D30" s="65"/>
      <c r="E30" s="65"/>
      <c r="F30" s="66"/>
      <c r="G30" s="119">
        <v>0</v>
      </c>
      <c r="H30" s="63">
        <v>0</v>
      </c>
      <c r="I30" s="63">
        <f t="shared" ref="I30:I36" si="9">G30+H30</f>
        <v>0</v>
      </c>
      <c r="J30" s="63">
        <v>0</v>
      </c>
      <c r="K30" s="63">
        <f t="shared" ref="K30:K36" si="10">J30</f>
        <v>0</v>
      </c>
      <c r="L30" s="63">
        <f t="shared" ref="L30:L36" si="11">I30-J30</f>
        <v>0</v>
      </c>
    </row>
    <row r="31" spans="2:12">
      <c r="B31" s="68"/>
      <c r="C31" s="173"/>
      <c r="D31" s="173"/>
      <c r="E31" s="173"/>
      <c r="F31" s="174"/>
      <c r="H31" s="62"/>
      <c r="I31" s="62"/>
      <c r="J31" s="62"/>
      <c r="K31" s="62"/>
      <c r="L31" s="62"/>
    </row>
    <row r="32" spans="2:12">
      <c r="B32" s="176"/>
      <c r="C32" s="176"/>
      <c r="D32" s="176"/>
      <c r="E32" s="176"/>
      <c r="F32" s="176"/>
      <c r="G32" s="119">
        <v>0</v>
      </c>
      <c r="H32" s="69">
        <v>0</v>
      </c>
      <c r="I32" s="69">
        <f t="shared" si="9"/>
        <v>0</v>
      </c>
      <c r="J32" s="69">
        <v>0</v>
      </c>
      <c r="K32" s="69">
        <f t="shared" si="10"/>
        <v>0</v>
      </c>
      <c r="L32" s="69">
        <f t="shared" si="11"/>
        <v>0</v>
      </c>
    </row>
    <row r="33" spans="2:12">
      <c r="B33" s="68"/>
      <c r="C33" s="173" t="s">
        <v>32</v>
      </c>
      <c r="D33" s="173"/>
      <c r="E33" s="173"/>
      <c r="F33" s="174"/>
      <c r="G33" s="119">
        <v>0</v>
      </c>
      <c r="H33" s="63">
        <v>0</v>
      </c>
      <c r="I33" s="63">
        <f t="shared" si="9"/>
        <v>0</v>
      </c>
      <c r="J33" s="63">
        <v>0</v>
      </c>
      <c r="K33" s="63">
        <f t="shared" si="10"/>
        <v>0</v>
      </c>
      <c r="L33" s="63">
        <f t="shared" si="11"/>
        <v>0</v>
      </c>
    </row>
    <row r="34" spans="2:12">
      <c r="B34" s="59"/>
      <c r="C34" s="65" t="s">
        <v>77</v>
      </c>
      <c r="D34" s="65"/>
      <c r="E34" s="65"/>
      <c r="F34" s="66"/>
      <c r="G34" s="119">
        <v>0</v>
      </c>
      <c r="H34" s="63">
        <v>0</v>
      </c>
      <c r="I34" s="63">
        <f t="shared" si="9"/>
        <v>0</v>
      </c>
      <c r="J34" s="63">
        <v>0</v>
      </c>
      <c r="K34" s="63">
        <f t="shared" si="10"/>
        <v>0</v>
      </c>
      <c r="L34" s="63">
        <f t="shared" si="11"/>
        <v>0</v>
      </c>
    </row>
    <row r="35" spans="2:12">
      <c r="B35" s="59"/>
      <c r="C35" s="65" t="s">
        <v>78</v>
      </c>
      <c r="D35" s="65"/>
      <c r="E35" s="65"/>
      <c r="F35" s="66"/>
      <c r="G35" s="119">
        <v>0</v>
      </c>
      <c r="H35" s="63">
        <v>0</v>
      </c>
      <c r="I35" s="63">
        <f t="shared" si="9"/>
        <v>0</v>
      </c>
      <c r="J35" s="63">
        <v>0</v>
      </c>
      <c r="K35" s="63">
        <f t="shared" si="10"/>
        <v>0</v>
      </c>
      <c r="L35" s="63">
        <f t="shared" si="11"/>
        <v>0</v>
      </c>
    </row>
    <row r="36" spans="2:12" ht="30" customHeight="1">
      <c r="B36" s="59"/>
      <c r="C36" s="173" t="s">
        <v>79</v>
      </c>
      <c r="D36" s="173"/>
      <c r="E36" s="173"/>
      <c r="F36" s="174"/>
      <c r="G36" s="119">
        <v>0</v>
      </c>
      <c r="H36" s="63">
        <v>0</v>
      </c>
      <c r="I36" s="63">
        <f t="shared" si="9"/>
        <v>0</v>
      </c>
      <c r="J36" s="63">
        <v>0</v>
      </c>
      <c r="K36" s="63">
        <f t="shared" si="10"/>
        <v>0</v>
      </c>
      <c r="L36" s="63">
        <f t="shared" si="11"/>
        <v>0</v>
      </c>
    </row>
    <row r="37" spans="2:12">
      <c r="B37" s="59"/>
      <c r="C37" s="65"/>
      <c r="D37" s="65"/>
      <c r="E37" s="65"/>
      <c r="F37" s="66"/>
      <c r="G37" s="122"/>
      <c r="H37" s="62"/>
      <c r="I37" s="62"/>
      <c r="J37" s="62"/>
      <c r="K37" s="62"/>
      <c r="L37" s="62"/>
    </row>
    <row r="38" spans="2:12">
      <c r="B38" s="190"/>
      <c r="C38" s="190"/>
      <c r="D38" s="190"/>
      <c r="E38" s="190"/>
      <c r="F38" s="190"/>
      <c r="G38" s="124" t="s">
        <v>953</v>
      </c>
      <c r="H38" s="57">
        <f t="shared" ref="H38:L38" si="12">SUM(H39)</f>
        <v>3625167.68</v>
      </c>
      <c r="I38" s="57">
        <f t="shared" si="12"/>
        <v>3625167.68</v>
      </c>
      <c r="J38" s="57">
        <f t="shared" si="12"/>
        <v>16449213.09</v>
      </c>
      <c r="K38" s="57">
        <f t="shared" si="12"/>
        <v>16449213.09</v>
      </c>
      <c r="L38" s="57">
        <f t="shared" si="12"/>
        <v>-12824045.41</v>
      </c>
    </row>
    <row r="39" spans="2:12">
      <c r="B39" s="68"/>
      <c r="C39" s="173" t="s">
        <v>80</v>
      </c>
      <c r="D39" s="173"/>
      <c r="E39" s="173"/>
      <c r="F39" s="174"/>
      <c r="G39" s="120">
        <v>0</v>
      </c>
      <c r="H39" s="61">
        <v>3625167.68</v>
      </c>
      <c r="I39" s="61">
        <f>G39+H39</f>
        <v>3625167.68</v>
      </c>
      <c r="J39" s="61">
        <v>16449213.09</v>
      </c>
      <c r="K39" s="61">
        <f>J39</f>
        <v>16449213.09</v>
      </c>
      <c r="L39" s="61">
        <f>I39-J39</f>
        <v>-12824045.41</v>
      </c>
    </row>
    <row r="40" spans="2:12" ht="15" customHeight="1">
      <c r="B40" s="184" t="s">
        <v>81</v>
      </c>
      <c r="C40" s="185"/>
      <c r="D40" s="185"/>
      <c r="E40" s="185"/>
      <c r="F40" s="186"/>
      <c r="G40" s="58">
        <v>0</v>
      </c>
      <c r="H40" s="69">
        <v>0</v>
      </c>
      <c r="I40" s="69">
        <f>G40+H40</f>
        <v>0</v>
      </c>
      <c r="J40" s="69">
        <v>0</v>
      </c>
      <c r="K40" s="69">
        <f>J40</f>
        <v>0</v>
      </c>
      <c r="L40" s="69">
        <f>I40-J40</f>
        <v>0</v>
      </c>
    </row>
    <row r="41" spans="2:12" ht="28.5" customHeight="1">
      <c r="B41" s="166" t="s">
        <v>82</v>
      </c>
      <c r="C41" s="167"/>
      <c r="D41" s="167"/>
      <c r="E41" s="167"/>
      <c r="F41" s="168"/>
      <c r="G41" s="58">
        <v>0</v>
      </c>
      <c r="H41" s="69">
        <v>0</v>
      </c>
      <c r="I41" s="69">
        <f t="shared" ref="I41:I42" si="13">G41+H41</f>
        <v>0</v>
      </c>
      <c r="J41" s="69">
        <v>0</v>
      </c>
      <c r="K41" s="69">
        <f t="shared" ref="K41:K42" si="14">J41</f>
        <v>0</v>
      </c>
      <c r="L41" s="69">
        <f t="shared" ref="L41:L42" si="15">I41-J41</f>
        <v>0</v>
      </c>
    </row>
    <row r="42" spans="2:12">
      <c r="B42" s="187"/>
      <c r="C42" s="187"/>
      <c r="D42" s="187"/>
      <c r="E42" s="187"/>
      <c r="F42" s="187"/>
      <c r="G42" s="58">
        <v>0</v>
      </c>
      <c r="H42" s="69">
        <v>0</v>
      </c>
      <c r="I42" s="69">
        <f t="shared" si="13"/>
        <v>0</v>
      </c>
      <c r="J42" s="69">
        <v>0</v>
      </c>
      <c r="K42" s="69">
        <f t="shared" si="14"/>
        <v>0</v>
      </c>
      <c r="L42" s="69">
        <f t="shared" si="15"/>
        <v>0</v>
      </c>
    </row>
    <row r="43" spans="2:12">
      <c r="B43" s="59"/>
      <c r="C43" s="65"/>
      <c r="D43" s="65"/>
      <c r="E43" s="65"/>
      <c r="F43" s="66"/>
      <c r="G43" s="61"/>
      <c r="H43" s="62"/>
      <c r="I43" s="62"/>
      <c r="J43" s="62"/>
      <c r="K43" s="62"/>
      <c r="L43" s="62"/>
    </row>
    <row r="44" spans="2:12">
      <c r="B44" s="70"/>
      <c r="C44" s="154"/>
      <c r="D44" s="154"/>
      <c r="E44" s="154"/>
      <c r="F44" s="155"/>
      <c r="G44" s="71"/>
      <c r="H44" s="72"/>
      <c r="I44" s="72"/>
      <c r="J44" s="72"/>
      <c r="K44" s="72"/>
      <c r="L44" s="72"/>
    </row>
    <row r="45" spans="2:12">
      <c r="B45" s="189"/>
      <c r="C45" s="189"/>
      <c r="D45" s="189"/>
      <c r="E45" s="189"/>
      <c r="F45" s="189"/>
      <c r="G45" s="73" t="e">
        <f>G28+G23+G13+G10+G32+G38+G40+G41+G42</f>
        <v>#VALUE!</v>
      </c>
      <c r="H45" s="73">
        <f t="shared" ref="H45:L45" si="16">H28+H23+H13+H10+H32+H38+H40+H41+H42</f>
        <v>38988882.449999996</v>
      </c>
      <c r="I45" s="73">
        <f t="shared" si="16"/>
        <v>38988882.449999996</v>
      </c>
      <c r="J45" s="73">
        <f t="shared" si="16"/>
        <v>92027537.420000002</v>
      </c>
      <c r="K45" s="73">
        <f t="shared" si="16"/>
        <v>92027537.420000002</v>
      </c>
      <c r="L45" s="73">
        <f t="shared" si="16"/>
        <v>-53038654.969999999</v>
      </c>
    </row>
    <row r="46" spans="2:12">
      <c r="B46" s="74"/>
      <c r="C46" s="75"/>
      <c r="D46" s="75"/>
      <c r="E46" s="75"/>
      <c r="F46" s="75"/>
      <c r="G46" s="76"/>
      <c r="H46" s="76"/>
      <c r="I46" s="76"/>
      <c r="J46" s="188"/>
      <c r="K46" s="188"/>
      <c r="L46" s="77"/>
    </row>
    <row r="48" spans="2:12">
      <c r="D48" s="183"/>
      <c r="E48" s="183"/>
      <c r="F48" s="183"/>
      <c r="G48" s="183"/>
      <c r="H48" s="183"/>
      <c r="I48" s="183"/>
      <c r="J48" s="183"/>
      <c r="K48" s="183"/>
    </row>
    <row r="49" spans="3:11">
      <c r="D49" s="183"/>
      <c r="E49" s="183"/>
      <c r="F49" s="183"/>
      <c r="G49" s="183"/>
      <c r="H49" s="183"/>
      <c r="I49" s="183"/>
      <c r="J49" s="183"/>
      <c r="K49" s="183"/>
    </row>
    <row r="53" spans="3:11">
      <c r="C53" s="182"/>
      <c r="D53" s="182"/>
      <c r="E53" s="182"/>
      <c r="F53" s="182"/>
      <c r="I53" s="183"/>
      <c r="J53" s="183"/>
      <c r="K53" s="183"/>
    </row>
    <row r="58" spans="3:11">
      <c r="F58" s="183"/>
      <c r="G58" s="183"/>
      <c r="H58" s="183"/>
    </row>
  </sheetData>
  <mergeCells count="37">
    <mergeCell ref="C33:F33"/>
    <mergeCell ref="C53:F53"/>
    <mergeCell ref="I53:K53"/>
    <mergeCell ref="F58:H58"/>
    <mergeCell ref="B40:F40"/>
    <mergeCell ref="B41:F41"/>
    <mergeCell ref="B42:F42"/>
    <mergeCell ref="J46:K46"/>
    <mergeCell ref="D48:K49"/>
    <mergeCell ref="C44:F44"/>
    <mergeCell ref="B45:F45"/>
    <mergeCell ref="B38:F38"/>
    <mergeCell ref="C39:F39"/>
    <mergeCell ref="C36:F36"/>
    <mergeCell ref="C26:F26"/>
    <mergeCell ref="B28:F28"/>
    <mergeCell ref="C29:F29"/>
    <mergeCell ref="C31:F31"/>
    <mergeCell ref="B32:F32"/>
    <mergeCell ref="C16:F16"/>
    <mergeCell ref="C19:F19"/>
    <mergeCell ref="B23:F23"/>
    <mergeCell ref="C24:F24"/>
    <mergeCell ref="C25:F25"/>
    <mergeCell ref="C15:F15"/>
    <mergeCell ref="B1:L1"/>
    <mergeCell ref="B2:L2"/>
    <mergeCell ref="B3:L3"/>
    <mergeCell ref="B4:L4"/>
    <mergeCell ref="B6:F8"/>
    <mergeCell ref="G6:K6"/>
    <mergeCell ref="L6:L7"/>
    <mergeCell ref="B9:F9"/>
    <mergeCell ref="B10:F10"/>
    <mergeCell ref="C11:F11"/>
    <mergeCell ref="C12:F12"/>
    <mergeCell ref="B13:F13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Normal="100" zoomScaleSheetLayoutView="100" workbookViewId="0">
      <selection activeCell="P21" sqref="P21"/>
    </sheetView>
  </sheetViews>
  <sheetFormatPr baseColWidth="10" defaultRowHeight="15"/>
  <cols>
    <col min="1" max="1" width="6" customWidth="1"/>
    <col min="2" max="2" width="4" bestFit="1" customWidth="1"/>
    <col min="7" max="7" width="14.140625" bestFit="1" customWidth="1"/>
    <col min="8" max="8" width="13.140625" bestFit="1" customWidth="1"/>
    <col min="9" max="12" width="14.140625" bestFit="1" customWidth="1"/>
  </cols>
  <sheetData>
    <row r="1" spans="1:12">
      <c r="A1" s="7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30" customHeight="1">
      <c r="A2" s="79"/>
      <c r="B2" s="157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>
      <c r="A3" s="79"/>
      <c r="B3" s="137" t="s">
        <v>48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>
      <c r="A4" s="79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>
      <c r="A5" s="79"/>
      <c r="B5" s="50"/>
      <c r="C5" s="50"/>
      <c r="D5" s="51"/>
      <c r="E5" s="52"/>
      <c r="F5" s="52"/>
      <c r="G5" s="51"/>
      <c r="H5" s="53"/>
      <c r="I5" s="53"/>
      <c r="J5" s="53"/>
      <c r="K5" s="53"/>
      <c r="L5" s="53"/>
    </row>
    <row r="6" spans="1:12">
      <c r="A6" s="80"/>
      <c r="B6" s="194" t="s">
        <v>3</v>
      </c>
      <c r="C6" s="195"/>
      <c r="D6" s="195"/>
      <c r="E6" s="195"/>
      <c r="F6" s="196"/>
      <c r="G6" s="159"/>
      <c r="H6" s="159"/>
      <c r="I6" s="159"/>
      <c r="J6" s="159"/>
      <c r="K6" s="159"/>
      <c r="L6" s="162"/>
    </row>
    <row r="7" spans="1:12">
      <c r="A7" s="81"/>
      <c r="B7" s="197"/>
      <c r="C7" s="198"/>
      <c r="D7" s="198"/>
      <c r="E7" s="198"/>
      <c r="F7" s="199"/>
      <c r="G7" s="54" t="s">
        <v>50</v>
      </c>
      <c r="H7" s="55" t="s">
        <v>51</v>
      </c>
      <c r="I7" s="92"/>
      <c r="J7" s="56" t="s">
        <v>53</v>
      </c>
      <c r="K7" s="56" t="s">
        <v>54</v>
      </c>
      <c r="L7" s="162"/>
    </row>
    <row r="8" spans="1:12">
      <c r="A8" s="81"/>
      <c r="B8" s="200"/>
      <c r="C8" s="201"/>
      <c r="D8" s="201"/>
      <c r="E8" s="201"/>
      <c r="F8" s="202"/>
      <c r="G8" s="54" t="s">
        <v>55</v>
      </c>
      <c r="H8" s="56" t="s">
        <v>56</v>
      </c>
      <c r="I8" s="56" t="s">
        <v>57</v>
      </c>
      <c r="J8" s="56" t="s">
        <v>58</v>
      </c>
      <c r="K8" s="56" t="s">
        <v>59</v>
      </c>
      <c r="L8" s="56" t="s">
        <v>60</v>
      </c>
    </row>
    <row r="9" spans="1:12">
      <c r="A9" s="81"/>
      <c r="B9" s="82"/>
      <c r="C9" s="154"/>
      <c r="D9" s="154"/>
      <c r="E9" s="154"/>
      <c r="F9" s="155"/>
      <c r="G9" s="83"/>
      <c r="H9" s="84"/>
      <c r="I9" s="84"/>
      <c r="J9" s="84"/>
      <c r="K9" s="84"/>
      <c r="L9" s="84"/>
    </row>
    <row r="10" spans="1:12">
      <c r="A10" s="85"/>
      <c r="B10" s="64">
        <v>1</v>
      </c>
      <c r="C10" s="154" t="s">
        <v>83</v>
      </c>
      <c r="D10" s="154"/>
      <c r="E10" s="154"/>
      <c r="F10" s="155"/>
      <c r="G10" s="86">
        <v>68808070.609999999</v>
      </c>
      <c r="H10" s="87">
        <v>42264649.909999996</v>
      </c>
      <c r="I10" s="87">
        <f>+G10+H10</f>
        <v>111072720.52</v>
      </c>
      <c r="J10" s="87">
        <v>77705421.060000002</v>
      </c>
      <c r="K10" s="87">
        <v>77704155.060000002</v>
      </c>
      <c r="L10" s="87">
        <f>+I10-J10</f>
        <v>33367299.459999993</v>
      </c>
    </row>
    <row r="11" spans="1:12">
      <c r="A11" s="85"/>
      <c r="B11" s="64">
        <v>2</v>
      </c>
      <c r="C11" s="169"/>
      <c r="D11" s="169"/>
      <c r="E11" s="169"/>
      <c r="F11" s="169"/>
      <c r="G11" s="61">
        <v>99333261.390000001</v>
      </c>
      <c r="H11" s="62">
        <v>-3275767.46</v>
      </c>
      <c r="I11" s="62">
        <f t="shared" ref="I11:I14" si="0">+G11+H11</f>
        <v>96057493.930000007</v>
      </c>
      <c r="J11" s="62">
        <v>14322116.359999999</v>
      </c>
      <c r="K11" s="62">
        <v>14323382.359999999</v>
      </c>
      <c r="L11" s="87">
        <f>+I11-J11</f>
        <v>81735377.570000008</v>
      </c>
    </row>
    <row r="12" spans="1:12">
      <c r="A12" s="85"/>
      <c r="B12" s="64">
        <v>3</v>
      </c>
      <c r="C12" s="154" t="s">
        <v>84</v>
      </c>
      <c r="D12" s="154"/>
      <c r="E12" s="154"/>
      <c r="F12" s="155"/>
      <c r="G12" s="60">
        <v>0</v>
      </c>
      <c r="H12" s="63">
        <v>0</v>
      </c>
      <c r="I12" s="63">
        <f t="shared" si="0"/>
        <v>0</v>
      </c>
      <c r="J12" s="63">
        <v>0</v>
      </c>
      <c r="K12" s="63">
        <f t="shared" ref="K12:K14" si="1">+J12</f>
        <v>0</v>
      </c>
      <c r="L12" s="63">
        <f t="shared" ref="L12:L14" si="2">+K12-G12</f>
        <v>0</v>
      </c>
    </row>
    <row r="13" spans="1:12">
      <c r="A13" s="85"/>
      <c r="B13" s="64">
        <v>4</v>
      </c>
      <c r="C13" s="169"/>
      <c r="D13" s="169"/>
      <c r="E13" s="169"/>
      <c r="F13" s="169"/>
      <c r="G13" s="88">
        <v>0</v>
      </c>
      <c r="H13" s="89">
        <v>0</v>
      </c>
      <c r="I13" s="89">
        <f>+G13+H13</f>
        <v>0</v>
      </c>
      <c r="J13" s="89">
        <v>0</v>
      </c>
      <c r="K13" s="89">
        <v>0</v>
      </c>
      <c r="L13" s="89">
        <f t="shared" si="2"/>
        <v>0</v>
      </c>
    </row>
    <row r="14" spans="1:12">
      <c r="A14" s="85"/>
      <c r="B14" s="64">
        <v>5</v>
      </c>
      <c r="C14" s="154" t="s">
        <v>85</v>
      </c>
      <c r="D14" s="154"/>
      <c r="E14" s="154"/>
      <c r="F14" s="155"/>
      <c r="G14" s="88">
        <v>0</v>
      </c>
      <c r="H14" s="89">
        <v>0</v>
      </c>
      <c r="I14" s="89">
        <f t="shared" si="0"/>
        <v>0</v>
      </c>
      <c r="J14" s="89">
        <v>0</v>
      </c>
      <c r="K14" s="89">
        <f t="shared" si="1"/>
        <v>0</v>
      </c>
      <c r="L14" s="89">
        <f t="shared" si="2"/>
        <v>0</v>
      </c>
    </row>
    <row r="15" spans="1:12">
      <c r="A15" s="85"/>
      <c r="B15" s="70"/>
      <c r="C15" s="154"/>
      <c r="D15" s="154"/>
      <c r="E15" s="154"/>
      <c r="F15" s="155"/>
      <c r="G15" s="83"/>
      <c r="H15" s="84"/>
      <c r="I15" s="84"/>
      <c r="J15" s="84"/>
      <c r="K15" s="84"/>
      <c r="L15" s="84"/>
    </row>
    <row r="16" spans="1:12">
      <c r="A16" s="85"/>
      <c r="B16" s="189"/>
      <c r="C16" s="189"/>
      <c r="D16" s="189"/>
      <c r="E16" s="189"/>
      <c r="F16" s="189"/>
      <c r="G16" s="90">
        <f>SUM(G10:G14)</f>
        <v>168141332</v>
      </c>
      <c r="H16" s="93"/>
      <c r="I16" s="90">
        <f t="shared" ref="I16:K16" si="3">SUM(I10:I14)</f>
        <v>207130214.44999999</v>
      </c>
      <c r="J16" s="90">
        <f t="shared" si="3"/>
        <v>92027537.420000002</v>
      </c>
      <c r="K16" s="90">
        <f t="shared" si="3"/>
        <v>92027537.420000002</v>
      </c>
      <c r="L16" s="93"/>
    </row>
    <row r="17" spans="1:12">
      <c r="A17" s="81"/>
      <c r="B17" s="74"/>
      <c r="C17" s="75"/>
      <c r="D17" s="75"/>
      <c r="E17" s="75"/>
      <c r="F17" s="75"/>
      <c r="G17" s="76"/>
      <c r="H17" s="76"/>
      <c r="I17" s="76"/>
      <c r="J17" s="91"/>
      <c r="K17" s="91"/>
      <c r="L17" s="77"/>
    </row>
    <row r="19" spans="1:12">
      <c r="D19" s="191" t="s">
        <v>44</v>
      </c>
      <c r="E19" s="191"/>
      <c r="F19" s="191"/>
      <c r="G19" s="191"/>
      <c r="H19" s="191"/>
      <c r="I19" s="191"/>
      <c r="J19" s="191"/>
      <c r="K19" s="191"/>
    </row>
    <row r="20" spans="1:12">
      <c r="D20" s="191"/>
      <c r="E20" s="191"/>
      <c r="F20" s="191"/>
      <c r="G20" s="191"/>
      <c r="H20" s="191"/>
      <c r="I20" s="191"/>
      <c r="J20" s="191"/>
      <c r="K20" s="191"/>
    </row>
    <row r="24" spans="1:12">
      <c r="C24" s="192" t="s">
        <v>45</v>
      </c>
      <c r="D24" s="192"/>
      <c r="E24" s="192"/>
      <c r="F24" s="192"/>
      <c r="I24" s="193" t="s">
        <v>46</v>
      </c>
      <c r="J24" s="193"/>
      <c r="K24" s="193"/>
    </row>
    <row r="29" spans="1:12">
      <c r="F29" s="183"/>
      <c r="G29" s="183"/>
      <c r="H29" s="183"/>
    </row>
  </sheetData>
  <mergeCells count="19">
    <mergeCell ref="B1:L1"/>
    <mergeCell ref="B2:L2"/>
    <mergeCell ref="B3:L3"/>
    <mergeCell ref="B4:L4"/>
    <mergeCell ref="B6:F8"/>
    <mergeCell ref="G6:K6"/>
    <mergeCell ref="L6:L7"/>
    <mergeCell ref="F29:H29"/>
    <mergeCell ref="C9:F9"/>
    <mergeCell ref="C10:F10"/>
    <mergeCell ref="C11:F11"/>
    <mergeCell ref="C12:F12"/>
    <mergeCell ref="C13:F13"/>
    <mergeCell ref="C14:F14"/>
    <mergeCell ref="C15:F15"/>
    <mergeCell ref="B16:F16"/>
    <mergeCell ref="D19:K20"/>
    <mergeCell ref="C24:F24"/>
    <mergeCell ref="I24:K24"/>
  </mergeCells>
  <pageMargins left="0.7" right="0.7" top="0.75" bottom="0.75" header="0.3" footer="0.3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view="pageBreakPreview" topLeftCell="A4" zoomScaleNormal="100" zoomScaleSheetLayoutView="100" workbookViewId="0">
      <selection activeCell="G83" sqref="G83:G89"/>
    </sheetView>
  </sheetViews>
  <sheetFormatPr baseColWidth="10" defaultRowHeight="15"/>
  <cols>
    <col min="1" max="1" width="3.7109375" customWidth="1"/>
    <col min="2" max="2" width="4" bestFit="1" customWidth="1"/>
    <col min="7" max="7" width="14.140625" bestFit="1" customWidth="1"/>
    <col min="8" max="8" width="13.28515625" bestFit="1" customWidth="1"/>
    <col min="9" max="9" width="14.140625" bestFit="1" customWidth="1"/>
    <col min="10" max="11" width="13.140625" bestFit="1" customWidth="1"/>
    <col min="12" max="12" width="14.140625" bestFit="1" customWidth="1"/>
  </cols>
  <sheetData>
    <row r="1" spans="2:12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12" ht="30.75" customHeight="1">
      <c r="B2" s="211" t="s">
        <v>86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2:12">
      <c r="B3" s="137" t="s">
        <v>48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2:12">
      <c r="B4" s="213" t="s">
        <v>87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2:12">
      <c r="B5" s="50"/>
      <c r="C5" s="50"/>
      <c r="D5" s="51"/>
      <c r="E5" s="52"/>
      <c r="F5" s="52"/>
      <c r="G5" s="51"/>
      <c r="H5" s="53"/>
      <c r="I5" s="53"/>
      <c r="J5" s="53"/>
      <c r="K5" s="53"/>
      <c r="L5" s="53"/>
    </row>
    <row r="6" spans="2:12">
      <c r="B6" s="194" t="s">
        <v>3</v>
      </c>
      <c r="C6" s="195"/>
      <c r="D6" s="195"/>
      <c r="E6" s="195"/>
      <c r="F6" s="196"/>
      <c r="G6" s="160" t="s">
        <v>49</v>
      </c>
      <c r="H6" s="161"/>
      <c r="I6" s="161"/>
      <c r="J6" s="161"/>
      <c r="K6" s="161"/>
      <c r="L6" s="214" t="s">
        <v>88</v>
      </c>
    </row>
    <row r="7" spans="2:12">
      <c r="B7" s="197"/>
      <c r="C7" s="198"/>
      <c r="D7" s="198"/>
      <c r="E7" s="198"/>
      <c r="F7" s="199"/>
      <c r="G7" s="98" t="s">
        <v>50</v>
      </c>
      <c r="H7" s="55" t="s">
        <v>51</v>
      </c>
      <c r="I7" s="99" t="s">
        <v>52</v>
      </c>
      <c r="J7" s="99" t="s">
        <v>53</v>
      </c>
      <c r="K7" s="99" t="s">
        <v>54</v>
      </c>
      <c r="L7" s="214"/>
    </row>
    <row r="8" spans="2:12">
      <c r="B8" s="200"/>
      <c r="C8" s="201"/>
      <c r="D8" s="201"/>
      <c r="E8" s="201"/>
      <c r="F8" s="202"/>
      <c r="G8" s="98" t="s">
        <v>55</v>
      </c>
      <c r="H8" s="99" t="s">
        <v>56</v>
      </c>
      <c r="I8" s="99" t="s">
        <v>57</v>
      </c>
      <c r="J8" s="99" t="s">
        <v>58</v>
      </c>
      <c r="K8" s="99" t="s">
        <v>59</v>
      </c>
      <c r="L8" s="99" t="s">
        <v>60</v>
      </c>
    </row>
    <row r="9" spans="2:12">
      <c r="B9" s="208"/>
      <c r="C9" s="209"/>
      <c r="D9" s="209"/>
      <c r="E9" s="209"/>
      <c r="F9" s="210"/>
      <c r="G9" s="86"/>
      <c r="H9" s="86"/>
      <c r="I9" s="86"/>
      <c r="J9" s="86"/>
      <c r="K9" s="86"/>
      <c r="L9" s="86"/>
    </row>
    <row r="10" spans="2:12">
      <c r="B10" s="100">
        <v>1</v>
      </c>
      <c r="C10" s="185" t="s">
        <v>22</v>
      </c>
      <c r="D10" s="185"/>
      <c r="E10" s="185"/>
      <c r="F10" s="186"/>
      <c r="G10" s="57">
        <f>SUM(G11:G17)</f>
        <v>0</v>
      </c>
      <c r="H10" s="57">
        <f t="shared" ref="H10:L10" si="0">SUM(H11:H17)</f>
        <v>1750000</v>
      </c>
      <c r="I10" s="57">
        <f t="shared" si="0"/>
        <v>1750000</v>
      </c>
      <c r="J10" s="57">
        <f t="shared" si="0"/>
        <v>19922189.02</v>
      </c>
      <c r="K10" s="57">
        <f t="shared" si="0"/>
        <v>19922189.02</v>
      </c>
      <c r="L10" s="57">
        <f t="shared" si="0"/>
        <v>-18172189.02</v>
      </c>
    </row>
    <row r="11" spans="2:12">
      <c r="B11" s="100">
        <v>1.1000000000000001</v>
      </c>
      <c r="C11" s="154" t="s">
        <v>89</v>
      </c>
      <c r="D11" s="154"/>
      <c r="E11" s="154"/>
      <c r="F11" s="155"/>
      <c r="G11" s="120">
        <v>0</v>
      </c>
      <c r="H11" s="61">
        <v>600000</v>
      </c>
      <c r="I11" s="62">
        <f t="shared" ref="I11:I28" si="1">+G11+H11</f>
        <v>600000</v>
      </c>
      <c r="J11" s="62">
        <v>15102965.27</v>
      </c>
      <c r="K11" s="62">
        <f t="shared" ref="K11:K28" si="2">+J11</f>
        <v>15102965.27</v>
      </c>
      <c r="L11" s="62">
        <f t="shared" ref="L11:L17" si="3">+I11-J11</f>
        <v>-14502965.27</v>
      </c>
    </row>
    <row r="12" spans="2:12">
      <c r="B12" s="100">
        <v>1.2</v>
      </c>
      <c r="C12" s="154" t="s">
        <v>90</v>
      </c>
      <c r="D12" s="154"/>
      <c r="E12" s="154"/>
      <c r="F12" s="155"/>
      <c r="G12" s="120">
        <v>0</v>
      </c>
      <c r="H12" s="61">
        <v>0</v>
      </c>
      <c r="I12" s="62">
        <f>+G12+H12</f>
        <v>0</v>
      </c>
      <c r="J12" s="62">
        <v>0</v>
      </c>
      <c r="K12" s="62">
        <f t="shared" si="2"/>
        <v>0</v>
      </c>
      <c r="L12" s="62">
        <f t="shared" si="3"/>
        <v>0</v>
      </c>
    </row>
    <row r="13" spans="2:12">
      <c r="B13" s="100">
        <v>1.3</v>
      </c>
      <c r="C13" s="154" t="s">
        <v>91</v>
      </c>
      <c r="D13" s="154"/>
      <c r="E13" s="154"/>
      <c r="F13" s="155"/>
      <c r="G13" s="120">
        <v>0</v>
      </c>
      <c r="H13" s="61">
        <v>1000000</v>
      </c>
      <c r="I13" s="62">
        <f t="shared" si="1"/>
        <v>1000000</v>
      </c>
      <c r="J13" s="62">
        <v>1019984.26</v>
      </c>
      <c r="K13" s="62">
        <f t="shared" si="2"/>
        <v>1019984.26</v>
      </c>
      <c r="L13" s="62">
        <f t="shared" si="3"/>
        <v>-19984.260000000009</v>
      </c>
    </row>
    <row r="14" spans="2:12">
      <c r="B14" s="100">
        <v>1.4</v>
      </c>
      <c r="C14" s="96" t="s">
        <v>92</v>
      </c>
      <c r="D14" s="96"/>
      <c r="E14" s="96"/>
      <c r="F14" s="97"/>
      <c r="G14" s="120">
        <v>0</v>
      </c>
      <c r="H14" s="62">
        <v>0</v>
      </c>
      <c r="I14" s="62">
        <f t="shared" si="1"/>
        <v>0</v>
      </c>
      <c r="J14" s="62">
        <v>0</v>
      </c>
      <c r="K14" s="62">
        <f t="shared" si="2"/>
        <v>0</v>
      </c>
      <c r="L14" s="62">
        <f t="shared" si="3"/>
        <v>0</v>
      </c>
    </row>
    <row r="15" spans="2:12">
      <c r="B15" s="67">
        <v>1.5</v>
      </c>
      <c r="C15" s="154" t="s">
        <v>93</v>
      </c>
      <c r="D15" s="154"/>
      <c r="E15" s="154"/>
      <c r="F15" s="155"/>
      <c r="G15" s="120">
        <v>0</v>
      </c>
      <c r="H15" s="62">
        <v>150000</v>
      </c>
      <c r="I15" s="62">
        <f t="shared" si="1"/>
        <v>150000</v>
      </c>
      <c r="J15" s="62">
        <v>3799239.49</v>
      </c>
      <c r="K15" s="62">
        <f t="shared" si="2"/>
        <v>3799239.49</v>
      </c>
      <c r="L15" s="62">
        <f t="shared" si="3"/>
        <v>-3649239.49</v>
      </c>
    </row>
    <row r="16" spans="2:12">
      <c r="B16" s="67">
        <v>1.6</v>
      </c>
      <c r="C16" s="96" t="s">
        <v>94</v>
      </c>
      <c r="D16" s="96"/>
      <c r="E16" s="96"/>
      <c r="F16" s="97"/>
      <c r="G16" s="120">
        <v>0</v>
      </c>
      <c r="H16" s="62">
        <v>0</v>
      </c>
      <c r="I16" s="62">
        <f t="shared" si="1"/>
        <v>0</v>
      </c>
      <c r="J16" s="62">
        <v>0</v>
      </c>
      <c r="K16" s="62">
        <f t="shared" si="2"/>
        <v>0</v>
      </c>
      <c r="L16" s="62">
        <f t="shared" si="3"/>
        <v>0</v>
      </c>
    </row>
    <row r="17" spans="2:12">
      <c r="B17" s="100">
        <v>1.7</v>
      </c>
      <c r="C17" s="96" t="s">
        <v>95</v>
      </c>
      <c r="D17" s="96"/>
      <c r="E17" s="96"/>
      <c r="F17" s="97"/>
      <c r="G17" s="120">
        <v>0</v>
      </c>
      <c r="H17" s="62">
        <v>0</v>
      </c>
      <c r="I17" s="62">
        <f t="shared" si="1"/>
        <v>0</v>
      </c>
      <c r="J17" s="62">
        <v>0</v>
      </c>
      <c r="K17" s="62">
        <f t="shared" si="2"/>
        <v>0</v>
      </c>
      <c r="L17" s="62">
        <f t="shared" si="3"/>
        <v>0</v>
      </c>
    </row>
    <row r="18" spans="2:12">
      <c r="B18" s="100"/>
      <c r="C18" s="96"/>
      <c r="D18" s="96"/>
      <c r="E18" s="96"/>
      <c r="F18" s="97"/>
      <c r="G18" s="61"/>
      <c r="H18" s="62"/>
      <c r="I18" s="62"/>
      <c r="J18" s="62"/>
      <c r="K18" s="62"/>
      <c r="L18" s="62"/>
    </row>
    <row r="19" spans="2:12">
      <c r="B19" s="100">
        <v>2</v>
      </c>
      <c r="C19" s="185" t="s">
        <v>23</v>
      </c>
      <c r="D19" s="185"/>
      <c r="E19" s="185"/>
      <c r="F19" s="186"/>
      <c r="G19" s="57">
        <f>SUM(G20:G28)</f>
        <v>0</v>
      </c>
      <c r="H19" s="57">
        <f t="shared" ref="H19:L19" si="4">SUM(H20:H28)</f>
        <v>6474093.8699999992</v>
      </c>
      <c r="I19" s="57">
        <f t="shared" si="4"/>
        <v>6474093.8699999992</v>
      </c>
      <c r="J19" s="57">
        <f t="shared" si="4"/>
        <v>13256080.299999999</v>
      </c>
      <c r="K19" s="57">
        <f t="shared" si="4"/>
        <v>13256080.299999999</v>
      </c>
      <c r="L19" s="57">
        <f t="shared" si="4"/>
        <v>-6781986.4300000006</v>
      </c>
    </row>
    <row r="20" spans="2:12" ht="31.5" customHeight="1">
      <c r="B20" s="68">
        <v>2.1</v>
      </c>
      <c r="C20" s="173" t="s">
        <v>96</v>
      </c>
      <c r="D20" s="173"/>
      <c r="E20" s="173"/>
      <c r="F20" s="174"/>
      <c r="G20" s="120">
        <v>0</v>
      </c>
      <c r="H20" s="62">
        <v>301573.51</v>
      </c>
      <c r="I20" s="62">
        <f t="shared" si="1"/>
        <v>301573.51</v>
      </c>
      <c r="J20" s="62">
        <v>1969974.89</v>
      </c>
      <c r="K20" s="62">
        <f t="shared" si="2"/>
        <v>1969974.89</v>
      </c>
      <c r="L20" s="62">
        <f>+I20-J20</f>
        <v>-1668401.38</v>
      </c>
    </row>
    <row r="21" spans="2:12">
      <c r="B21" s="100">
        <v>2.2000000000000002</v>
      </c>
      <c r="C21" s="96" t="s">
        <v>97</v>
      </c>
      <c r="D21" s="96"/>
      <c r="E21" s="96"/>
      <c r="F21" s="97"/>
      <c r="G21" s="120">
        <v>0</v>
      </c>
      <c r="H21" s="62">
        <v>3677058.48</v>
      </c>
      <c r="I21" s="62">
        <f t="shared" si="1"/>
        <v>3677058.48</v>
      </c>
      <c r="J21" s="62">
        <v>4096848.8</v>
      </c>
      <c r="K21" s="62">
        <f t="shared" si="2"/>
        <v>4096848.8</v>
      </c>
      <c r="L21" s="62">
        <f t="shared" ref="L21:L28" si="5">+I21-J21</f>
        <v>-419790.31999999983</v>
      </c>
    </row>
    <row r="22" spans="2:12" ht="30" customHeight="1">
      <c r="B22" s="68">
        <v>2.2999999999999998</v>
      </c>
      <c r="C22" s="177" t="s">
        <v>98</v>
      </c>
      <c r="D22" s="177"/>
      <c r="E22" s="177"/>
      <c r="F22" s="178"/>
      <c r="G22" s="120">
        <v>0</v>
      </c>
      <c r="H22" s="61">
        <v>63360.03</v>
      </c>
      <c r="I22" s="62">
        <f t="shared" si="1"/>
        <v>63360.03</v>
      </c>
      <c r="J22" s="61">
        <v>80000</v>
      </c>
      <c r="K22" s="62">
        <f t="shared" si="2"/>
        <v>80000</v>
      </c>
      <c r="L22" s="62">
        <f t="shared" si="5"/>
        <v>-16639.97</v>
      </c>
    </row>
    <row r="23" spans="2:12">
      <c r="B23" s="100">
        <v>2.4</v>
      </c>
      <c r="C23" s="154" t="s">
        <v>99</v>
      </c>
      <c r="D23" s="154"/>
      <c r="E23" s="154"/>
      <c r="F23" s="155"/>
      <c r="G23" s="120">
        <v>0</v>
      </c>
      <c r="H23" s="62">
        <v>80891.839999999997</v>
      </c>
      <c r="I23" s="62">
        <f t="shared" si="1"/>
        <v>80891.839999999997</v>
      </c>
      <c r="J23" s="62">
        <v>894262.68</v>
      </c>
      <c r="K23" s="62">
        <f t="shared" si="2"/>
        <v>894262.68</v>
      </c>
      <c r="L23" s="62">
        <f t="shared" si="5"/>
        <v>-813370.84000000008</v>
      </c>
    </row>
    <row r="24" spans="2:12">
      <c r="B24" s="100">
        <v>2.5</v>
      </c>
      <c r="C24" s="154" t="s">
        <v>100</v>
      </c>
      <c r="D24" s="154"/>
      <c r="E24" s="154"/>
      <c r="F24" s="155"/>
      <c r="G24" s="120">
        <v>0</v>
      </c>
      <c r="H24" s="62">
        <v>313926.27</v>
      </c>
      <c r="I24" s="62">
        <f t="shared" si="1"/>
        <v>313926.27</v>
      </c>
      <c r="J24" s="62">
        <v>438702.81</v>
      </c>
      <c r="K24" s="62">
        <f t="shared" si="2"/>
        <v>438702.81</v>
      </c>
      <c r="L24" s="62">
        <f t="shared" si="5"/>
        <v>-124776.53999999998</v>
      </c>
    </row>
    <row r="25" spans="2:12">
      <c r="B25" s="100">
        <v>2.6</v>
      </c>
      <c r="C25" s="154" t="s">
        <v>101</v>
      </c>
      <c r="D25" s="154"/>
      <c r="E25" s="154"/>
      <c r="F25" s="155"/>
      <c r="G25" s="120">
        <v>0</v>
      </c>
      <c r="H25" s="62">
        <v>645180.74</v>
      </c>
      <c r="I25" s="62">
        <f t="shared" si="1"/>
        <v>645180.74</v>
      </c>
      <c r="J25" s="62">
        <v>3079536.14</v>
      </c>
      <c r="K25" s="62">
        <f t="shared" si="2"/>
        <v>3079536.14</v>
      </c>
      <c r="L25" s="62">
        <f t="shared" si="5"/>
        <v>-2434355.4000000004</v>
      </c>
    </row>
    <row r="26" spans="2:12" ht="28.5" customHeight="1">
      <c r="B26" s="68">
        <v>2.7</v>
      </c>
      <c r="C26" s="173" t="s">
        <v>102</v>
      </c>
      <c r="D26" s="173"/>
      <c r="E26" s="173"/>
      <c r="F26" s="174"/>
      <c r="G26" s="120">
        <v>0</v>
      </c>
      <c r="H26" s="62">
        <v>160675.01</v>
      </c>
      <c r="I26" s="62">
        <f t="shared" si="1"/>
        <v>160675.01</v>
      </c>
      <c r="J26" s="62">
        <v>330244.65000000002</v>
      </c>
      <c r="K26" s="62">
        <f t="shared" si="2"/>
        <v>330244.65000000002</v>
      </c>
      <c r="L26" s="62">
        <f t="shared" si="5"/>
        <v>-169569.64</v>
      </c>
    </row>
    <row r="27" spans="2:12">
      <c r="B27" s="100">
        <v>2.8</v>
      </c>
      <c r="C27" s="103" t="s">
        <v>103</v>
      </c>
      <c r="D27" s="101"/>
      <c r="E27" s="101"/>
      <c r="F27" s="102"/>
      <c r="G27" s="120">
        <v>0</v>
      </c>
      <c r="H27" s="61">
        <v>9984.35</v>
      </c>
      <c r="I27" s="62">
        <f t="shared" si="1"/>
        <v>9984.35</v>
      </c>
      <c r="J27" s="61">
        <v>13456</v>
      </c>
      <c r="K27" s="62">
        <f t="shared" si="2"/>
        <v>13456</v>
      </c>
      <c r="L27" s="62">
        <f t="shared" si="5"/>
        <v>-3471.6499999999996</v>
      </c>
    </row>
    <row r="28" spans="2:12">
      <c r="B28" s="100">
        <v>2.9</v>
      </c>
      <c r="C28" s="154" t="s">
        <v>104</v>
      </c>
      <c r="D28" s="154"/>
      <c r="E28" s="154"/>
      <c r="F28" s="155"/>
      <c r="G28" s="120">
        <v>0</v>
      </c>
      <c r="H28" s="62">
        <v>1221443.6399999999</v>
      </c>
      <c r="I28" s="62">
        <f t="shared" si="1"/>
        <v>1221443.6399999999</v>
      </c>
      <c r="J28" s="62">
        <v>2353054.33</v>
      </c>
      <c r="K28" s="62">
        <f t="shared" si="2"/>
        <v>2353054.33</v>
      </c>
      <c r="L28" s="62">
        <f t="shared" si="5"/>
        <v>-1131610.6900000002</v>
      </c>
    </row>
    <row r="29" spans="2:12">
      <c r="B29" s="100"/>
      <c r="C29" s="96"/>
      <c r="D29" s="96"/>
      <c r="E29" s="96"/>
      <c r="F29" s="97"/>
      <c r="G29" s="61"/>
      <c r="H29" s="62"/>
      <c r="I29" s="62"/>
      <c r="J29" s="62"/>
      <c r="K29" s="62"/>
      <c r="L29" s="62"/>
    </row>
    <row r="30" spans="2:12">
      <c r="B30" s="100">
        <v>3</v>
      </c>
      <c r="C30" s="206" t="s">
        <v>105</v>
      </c>
      <c r="D30" s="206"/>
      <c r="E30" s="206"/>
      <c r="F30" s="207"/>
      <c r="G30" s="57">
        <f>SUM(G31:G39)</f>
        <v>0</v>
      </c>
      <c r="H30" s="57">
        <f t="shared" ref="H30:L30" si="6">SUM(H31:H39)</f>
        <v>21942944.750000004</v>
      </c>
      <c r="I30" s="57">
        <f t="shared" si="6"/>
        <v>21942944.750000004</v>
      </c>
      <c r="J30" s="57">
        <f t="shared" si="6"/>
        <v>30092560.809999999</v>
      </c>
      <c r="K30" s="57">
        <f t="shared" si="6"/>
        <v>30092560.809999999</v>
      </c>
      <c r="L30" s="57">
        <f t="shared" si="6"/>
        <v>-8149616.0599999996</v>
      </c>
    </row>
    <row r="31" spans="2:12">
      <c r="B31" s="100">
        <v>3.1</v>
      </c>
      <c r="C31" s="96" t="s">
        <v>106</v>
      </c>
      <c r="D31" s="96"/>
      <c r="E31" s="96"/>
      <c r="F31" s="97"/>
      <c r="G31" s="120">
        <v>0</v>
      </c>
      <c r="H31" s="62">
        <v>10107633.880000001</v>
      </c>
      <c r="I31" s="62">
        <f>G31+H31</f>
        <v>10107633.880000001</v>
      </c>
      <c r="J31" s="62">
        <v>8763206.7699999996</v>
      </c>
      <c r="K31" s="62">
        <f>J31</f>
        <v>8763206.7699999996</v>
      </c>
      <c r="L31" s="62">
        <f>I31-J31</f>
        <v>1344427.1100000013</v>
      </c>
    </row>
    <row r="32" spans="2:12">
      <c r="B32" s="100">
        <v>3.2</v>
      </c>
      <c r="C32" s="96" t="s">
        <v>107</v>
      </c>
      <c r="D32" s="96"/>
      <c r="E32" s="96"/>
      <c r="F32" s="97"/>
      <c r="G32" s="120">
        <v>0</v>
      </c>
      <c r="H32" s="62">
        <v>708809.82</v>
      </c>
      <c r="I32" s="62">
        <f t="shared" ref="I32:I39" si="7">G32+H32</f>
        <v>708809.82</v>
      </c>
      <c r="J32" s="62">
        <v>1555670.35</v>
      </c>
      <c r="K32" s="62">
        <f t="shared" ref="K32:K39" si="8">J32</f>
        <v>1555670.35</v>
      </c>
      <c r="L32" s="62">
        <f t="shared" ref="L32:L39" si="9">I32-J32</f>
        <v>-846860.53000000014</v>
      </c>
    </row>
    <row r="33" spans="2:12" ht="30.75" customHeight="1">
      <c r="B33" s="68">
        <v>3.3</v>
      </c>
      <c r="C33" s="173" t="s">
        <v>108</v>
      </c>
      <c r="D33" s="173"/>
      <c r="E33" s="173"/>
      <c r="F33" s="174"/>
      <c r="G33" s="120">
        <v>0</v>
      </c>
      <c r="H33" s="62">
        <v>4115230.06</v>
      </c>
      <c r="I33" s="62">
        <f t="shared" si="7"/>
        <v>4115230.06</v>
      </c>
      <c r="J33" s="62">
        <v>4945864.9400000004</v>
      </c>
      <c r="K33" s="62">
        <f t="shared" si="8"/>
        <v>4945864.9400000004</v>
      </c>
      <c r="L33" s="62">
        <f t="shared" si="9"/>
        <v>-830634.88000000035</v>
      </c>
    </row>
    <row r="34" spans="2:12">
      <c r="B34" s="100">
        <v>3.4</v>
      </c>
      <c r="C34" s="96" t="s">
        <v>109</v>
      </c>
      <c r="D34" s="96"/>
      <c r="E34" s="96"/>
      <c r="F34" s="97"/>
      <c r="G34" s="120">
        <v>0</v>
      </c>
      <c r="H34" s="62">
        <v>543496.18999999994</v>
      </c>
      <c r="I34" s="62">
        <f t="shared" si="7"/>
        <v>543496.18999999994</v>
      </c>
      <c r="J34" s="62">
        <v>550798.82999999996</v>
      </c>
      <c r="K34" s="62">
        <f t="shared" si="8"/>
        <v>550798.82999999996</v>
      </c>
      <c r="L34" s="62">
        <f t="shared" si="9"/>
        <v>-7302.640000000014</v>
      </c>
    </row>
    <row r="35" spans="2:12" ht="30" customHeight="1">
      <c r="B35" s="68">
        <v>3.5</v>
      </c>
      <c r="C35" s="173" t="s">
        <v>110</v>
      </c>
      <c r="D35" s="173"/>
      <c r="E35" s="173"/>
      <c r="F35" s="174"/>
      <c r="G35" s="120">
        <v>0</v>
      </c>
      <c r="H35" s="62">
        <v>2637872.4</v>
      </c>
      <c r="I35" s="62">
        <f t="shared" si="7"/>
        <v>2637872.4</v>
      </c>
      <c r="J35" s="62">
        <v>3818696.74</v>
      </c>
      <c r="K35" s="62">
        <f t="shared" si="8"/>
        <v>3818696.74</v>
      </c>
      <c r="L35" s="62">
        <f t="shared" si="9"/>
        <v>-1180824.3400000003</v>
      </c>
    </row>
    <row r="36" spans="2:12">
      <c r="B36" s="100">
        <v>3.6</v>
      </c>
      <c r="C36" s="96" t="s">
        <v>111</v>
      </c>
      <c r="D36" s="96"/>
      <c r="E36" s="96"/>
      <c r="F36" s="97"/>
      <c r="G36" s="120">
        <v>0</v>
      </c>
      <c r="H36" s="62">
        <v>706752.42</v>
      </c>
      <c r="I36" s="62">
        <f t="shared" si="7"/>
        <v>706752.42</v>
      </c>
      <c r="J36" s="62">
        <v>2249187.11</v>
      </c>
      <c r="K36" s="62">
        <f t="shared" si="8"/>
        <v>2249187.11</v>
      </c>
      <c r="L36" s="62">
        <f t="shared" si="9"/>
        <v>-1542434.69</v>
      </c>
    </row>
    <row r="37" spans="2:12">
      <c r="B37" s="100">
        <v>3.7</v>
      </c>
      <c r="C37" s="96" t="s">
        <v>112</v>
      </c>
      <c r="D37" s="96"/>
      <c r="E37" s="96"/>
      <c r="F37" s="97"/>
      <c r="G37" s="120">
        <v>0</v>
      </c>
      <c r="H37" s="62">
        <v>214252</v>
      </c>
      <c r="I37" s="62">
        <f t="shared" si="7"/>
        <v>214252</v>
      </c>
      <c r="J37" s="62">
        <v>333442.71000000002</v>
      </c>
      <c r="K37" s="62">
        <f t="shared" si="8"/>
        <v>333442.71000000002</v>
      </c>
      <c r="L37" s="62">
        <f t="shared" si="9"/>
        <v>-119190.71000000002</v>
      </c>
    </row>
    <row r="38" spans="2:12">
      <c r="B38" s="100">
        <v>3.8</v>
      </c>
      <c r="C38" s="96" t="s">
        <v>113</v>
      </c>
      <c r="D38" s="96"/>
      <c r="E38" s="96"/>
      <c r="F38" s="97"/>
      <c r="G38" s="120">
        <v>0</v>
      </c>
      <c r="H38" s="62">
        <v>1451451.84</v>
      </c>
      <c r="I38" s="62">
        <f t="shared" si="7"/>
        <v>1451451.84</v>
      </c>
      <c r="J38" s="62">
        <v>6286078.4699999997</v>
      </c>
      <c r="K38" s="62">
        <f t="shared" si="8"/>
        <v>6286078.4699999997</v>
      </c>
      <c r="L38" s="62">
        <f t="shared" si="9"/>
        <v>-4834626.63</v>
      </c>
    </row>
    <row r="39" spans="2:12">
      <c r="B39" s="100">
        <v>3.9</v>
      </c>
      <c r="C39" s="96" t="s">
        <v>114</v>
      </c>
      <c r="D39" s="96"/>
      <c r="E39" s="96"/>
      <c r="F39" s="97"/>
      <c r="G39" s="120">
        <v>0</v>
      </c>
      <c r="H39" s="62">
        <v>1457446.14</v>
      </c>
      <c r="I39" s="62">
        <f t="shared" si="7"/>
        <v>1457446.14</v>
      </c>
      <c r="J39" s="62">
        <v>1589614.89</v>
      </c>
      <c r="K39" s="62">
        <f t="shared" si="8"/>
        <v>1589614.89</v>
      </c>
      <c r="L39" s="62">
        <f t="shared" si="9"/>
        <v>-132168.75</v>
      </c>
    </row>
    <row r="40" spans="2:12">
      <c r="B40" s="100"/>
      <c r="C40" s="96"/>
      <c r="D40" s="96"/>
      <c r="E40" s="96"/>
      <c r="F40" s="97"/>
      <c r="G40" s="61"/>
      <c r="H40" s="62"/>
      <c r="I40" s="62"/>
      <c r="J40" s="62"/>
      <c r="K40" s="62"/>
      <c r="L40" s="62"/>
    </row>
    <row r="41" spans="2:12" ht="29.25" customHeight="1">
      <c r="B41" s="68">
        <v>4</v>
      </c>
      <c r="C41" s="180" t="s">
        <v>115</v>
      </c>
      <c r="D41" s="180"/>
      <c r="E41" s="180"/>
      <c r="F41" s="181"/>
      <c r="G41" s="57">
        <f>SUM(G42:G50)</f>
        <v>0</v>
      </c>
      <c r="H41" s="57">
        <f t="shared" ref="H41:L41" si="10">SUM(H42:H50)</f>
        <v>4305227.4499999993</v>
      </c>
      <c r="I41" s="57">
        <f t="shared" si="10"/>
        <v>4305227.4499999993</v>
      </c>
      <c r="J41" s="57">
        <f t="shared" si="10"/>
        <v>12048119.93</v>
      </c>
      <c r="K41" s="57">
        <f t="shared" si="10"/>
        <v>12048119.93</v>
      </c>
      <c r="L41" s="57">
        <f t="shared" si="10"/>
        <v>-7742892.4800000004</v>
      </c>
    </row>
    <row r="42" spans="2:12">
      <c r="B42" s="100">
        <v>4.0999999999999996</v>
      </c>
      <c r="C42" s="96" t="s">
        <v>25</v>
      </c>
      <c r="D42" s="96"/>
      <c r="E42" s="96"/>
      <c r="F42" s="97"/>
      <c r="G42" s="120">
        <v>0</v>
      </c>
      <c r="H42" s="62">
        <v>0</v>
      </c>
      <c r="I42" s="62">
        <f>G42+H42</f>
        <v>0</v>
      </c>
      <c r="J42" s="62">
        <v>0</v>
      </c>
      <c r="K42" s="62">
        <f>J42</f>
        <v>0</v>
      </c>
      <c r="L42" s="62">
        <f>I42-J42</f>
        <v>0</v>
      </c>
    </row>
    <row r="43" spans="2:12">
      <c r="B43" s="100">
        <v>4.2</v>
      </c>
      <c r="C43" s="96" t="s">
        <v>116</v>
      </c>
      <c r="D43" s="96"/>
      <c r="E43" s="96"/>
      <c r="F43" s="97"/>
      <c r="G43" s="120">
        <v>0</v>
      </c>
      <c r="H43" s="62">
        <v>0</v>
      </c>
      <c r="I43" s="62">
        <f t="shared" ref="I43:I50" si="11">G43+H43</f>
        <v>0</v>
      </c>
      <c r="J43" s="62">
        <v>0</v>
      </c>
      <c r="K43" s="62">
        <f t="shared" ref="K43:K50" si="12">J43</f>
        <v>0</v>
      </c>
      <c r="L43" s="62">
        <f t="shared" ref="L43:L50" si="13">I43-J43</f>
        <v>0</v>
      </c>
    </row>
    <row r="44" spans="2:12">
      <c r="B44" s="100">
        <v>4.3</v>
      </c>
      <c r="C44" s="96" t="s">
        <v>117</v>
      </c>
      <c r="D44" s="96"/>
      <c r="E44" s="96"/>
      <c r="F44" s="97"/>
      <c r="G44" s="120">
        <v>0</v>
      </c>
      <c r="H44" s="62">
        <v>7911282.2699999996</v>
      </c>
      <c r="I44" s="62">
        <f t="shared" si="11"/>
        <v>7911282.2699999996</v>
      </c>
      <c r="J44" s="62">
        <v>9880069.3399999999</v>
      </c>
      <c r="K44" s="62">
        <f t="shared" si="12"/>
        <v>9880069.3399999999</v>
      </c>
      <c r="L44" s="62">
        <f t="shared" si="13"/>
        <v>-1968787.0700000003</v>
      </c>
    </row>
    <row r="45" spans="2:12">
      <c r="B45" s="100">
        <v>4.4000000000000004</v>
      </c>
      <c r="C45" s="96" t="s">
        <v>31</v>
      </c>
      <c r="D45" s="96"/>
      <c r="E45" s="96"/>
      <c r="F45" s="97"/>
      <c r="G45" s="120">
        <v>0</v>
      </c>
      <c r="H45" s="62">
        <v>-3606054.82</v>
      </c>
      <c r="I45" s="62">
        <f t="shared" si="11"/>
        <v>-3606054.82</v>
      </c>
      <c r="J45" s="62">
        <v>2168050.59</v>
      </c>
      <c r="K45" s="62">
        <f t="shared" si="12"/>
        <v>2168050.59</v>
      </c>
      <c r="L45" s="62">
        <f t="shared" si="13"/>
        <v>-5774105.4100000001</v>
      </c>
    </row>
    <row r="46" spans="2:12">
      <c r="B46" s="100">
        <v>4.5</v>
      </c>
      <c r="C46" s="96" t="s">
        <v>32</v>
      </c>
      <c r="D46" s="96"/>
      <c r="E46" s="96"/>
      <c r="F46" s="97"/>
      <c r="G46" s="120">
        <v>0</v>
      </c>
      <c r="H46" s="62">
        <v>0</v>
      </c>
      <c r="I46" s="62">
        <f t="shared" si="11"/>
        <v>0</v>
      </c>
      <c r="J46" s="62">
        <v>0</v>
      </c>
      <c r="K46" s="62">
        <f t="shared" si="12"/>
        <v>0</v>
      </c>
      <c r="L46" s="62">
        <f t="shared" si="13"/>
        <v>0</v>
      </c>
    </row>
    <row r="47" spans="2:12" ht="30" customHeight="1">
      <c r="B47" s="68">
        <v>4.5999999999999996</v>
      </c>
      <c r="C47" s="173" t="s">
        <v>118</v>
      </c>
      <c r="D47" s="173"/>
      <c r="E47" s="173"/>
      <c r="F47" s="174"/>
      <c r="G47" s="120">
        <v>0</v>
      </c>
      <c r="H47" s="62">
        <v>0</v>
      </c>
      <c r="I47" s="62">
        <f t="shared" si="11"/>
        <v>0</v>
      </c>
      <c r="J47" s="62">
        <v>0</v>
      </c>
      <c r="K47" s="62">
        <f t="shared" si="12"/>
        <v>0</v>
      </c>
      <c r="L47" s="62">
        <f t="shared" si="13"/>
        <v>0</v>
      </c>
    </row>
    <row r="48" spans="2:12">
      <c r="B48" s="100">
        <v>4.7</v>
      </c>
      <c r="C48" s="96" t="s">
        <v>34</v>
      </c>
      <c r="D48" s="96"/>
      <c r="E48" s="96"/>
      <c r="F48" s="97"/>
      <c r="G48" s="120">
        <v>0</v>
      </c>
      <c r="H48" s="62">
        <v>0</v>
      </c>
      <c r="I48" s="62">
        <f t="shared" si="11"/>
        <v>0</v>
      </c>
      <c r="J48" s="62">
        <v>0</v>
      </c>
      <c r="K48" s="62">
        <f t="shared" si="12"/>
        <v>0</v>
      </c>
      <c r="L48" s="62">
        <f t="shared" si="13"/>
        <v>0</v>
      </c>
    </row>
    <row r="49" spans="2:12">
      <c r="B49" s="100">
        <v>4.8</v>
      </c>
      <c r="C49" s="96" t="s">
        <v>36</v>
      </c>
      <c r="D49" s="96"/>
      <c r="E49" s="96"/>
      <c r="F49" s="97"/>
      <c r="G49" s="120">
        <v>0</v>
      </c>
      <c r="H49" s="62">
        <v>0</v>
      </c>
      <c r="I49" s="62">
        <f t="shared" si="11"/>
        <v>0</v>
      </c>
      <c r="J49" s="62">
        <v>0</v>
      </c>
      <c r="K49" s="62">
        <f t="shared" si="12"/>
        <v>0</v>
      </c>
      <c r="L49" s="62">
        <f t="shared" si="13"/>
        <v>0</v>
      </c>
    </row>
    <row r="50" spans="2:12">
      <c r="B50" s="100">
        <v>4.9000000000000004</v>
      </c>
      <c r="C50" s="96" t="s">
        <v>37</v>
      </c>
      <c r="D50" s="96"/>
      <c r="E50" s="96"/>
      <c r="F50" s="97"/>
      <c r="G50" s="120">
        <v>0</v>
      </c>
      <c r="H50" s="62">
        <v>0</v>
      </c>
      <c r="I50" s="62">
        <f t="shared" si="11"/>
        <v>0</v>
      </c>
      <c r="J50" s="62">
        <v>0</v>
      </c>
      <c r="K50" s="62">
        <f t="shared" si="12"/>
        <v>0</v>
      </c>
      <c r="L50" s="62">
        <f t="shared" si="13"/>
        <v>0</v>
      </c>
    </row>
    <row r="51" spans="2:12">
      <c r="B51" s="100"/>
      <c r="C51" s="96"/>
      <c r="D51" s="96"/>
      <c r="E51" s="96"/>
      <c r="F51" s="97"/>
      <c r="G51" s="61"/>
      <c r="H51" s="62"/>
      <c r="I51" s="62"/>
      <c r="J51" s="62"/>
      <c r="K51" s="62"/>
      <c r="L51" s="62"/>
    </row>
    <row r="52" spans="2:12">
      <c r="B52" s="100">
        <v>5</v>
      </c>
      <c r="C52" s="185" t="s">
        <v>119</v>
      </c>
      <c r="D52" s="185"/>
      <c r="E52" s="185"/>
      <c r="F52" s="186"/>
      <c r="G52" s="57">
        <f>SUM(G53:G61)</f>
        <v>0</v>
      </c>
      <c r="H52" s="57">
        <f t="shared" ref="H52:L52" si="14">SUM(H53:H61)</f>
        <v>4801234.26</v>
      </c>
      <c r="I52" s="57">
        <f t="shared" si="14"/>
        <v>4801234.26</v>
      </c>
      <c r="J52" s="57">
        <f t="shared" si="14"/>
        <v>3894224.26</v>
      </c>
      <c r="K52" s="57">
        <f t="shared" si="14"/>
        <v>3894224.26</v>
      </c>
      <c r="L52" s="57">
        <f t="shared" si="14"/>
        <v>907010</v>
      </c>
    </row>
    <row r="53" spans="2:12">
      <c r="B53" s="100">
        <v>5.0999999999999996</v>
      </c>
      <c r="C53" s="96" t="s">
        <v>120</v>
      </c>
      <c r="D53" s="96"/>
      <c r="E53" s="96"/>
      <c r="F53" s="97"/>
      <c r="G53" s="120">
        <v>0</v>
      </c>
      <c r="H53" s="62">
        <v>1338900.96</v>
      </c>
      <c r="I53" s="62">
        <f>G53+H53</f>
        <v>1338900.96</v>
      </c>
      <c r="J53" s="62">
        <v>1181890.96</v>
      </c>
      <c r="K53" s="62">
        <f>J53</f>
        <v>1181890.96</v>
      </c>
      <c r="L53" s="62">
        <f>I53-J53</f>
        <v>157010</v>
      </c>
    </row>
    <row r="54" spans="2:12">
      <c r="B54" s="100">
        <v>5.2</v>
      </c>
      <c r="C54" s="96" t="s">
        <v>121</v>
      </c>
      <c r="D54" s="96"/>
      <c r="E54" s="96"/>
      <c r="F54" s="97"/>
      <c r="G54" s="120">
        <v>0</v>
      </c>
      <c r="H54" s="62">
        <v>300972.15999999997</v>
      </c>
      <c r="I54" s="62">
        <f t="shared" ref="I54:I61" si="15">G54+H54</f>
        <v>300972.15999999997</v>
      </c>
      <c r="J54" s="62">
        <v>300972.15999999997</v>
      </c>
      <c r="K54" s="62">
        <f t="shared" ref="K54:K61" si="16">J54</f>
        <v>300972.15999999997</v>
      </c>
      <c r="L54" s="62">
        <f t="shared" ref="L54:L61" si="17">I54-J54</f>
        <v>0</v>
      </c>
    </row>
    <row r="55" spans="2:12">
      <c r="B55" s="100">
        <v>5.3</v>
      </c>
      <c r="C55" s="96" t="s">
        <v>122</v>
      </c>
      <c r="D55" s="96"/>
      <c r="E55" s="96"/>
      <c r="F55" s="97"/>
      <c r="G55" s="120">
        <v>0</v>
      </c>
      <c r="H55" s="62">
        <v>0</v>
      </c>
      <c r="I55" s="62">
        <f t="shared" si="15"/>
        <v>0</v>
      </c>
      <c r="J55" s="62">
        <v>0</v>
      </c>
      <c r="K55" s="62">
        <f t="shared" si="16"/>
        <v>0</v>
      </c>
      <c r="L55" s="62">
        <f t="shared" si="17"/>
        <v>0</v>
      </c>
    </row>
    <row r="56" spans="2:12">
      <c r="B56" s="100">
        <v>5.4</v>
      </c>
      <c r="C56" s="96" t="s">
        <v>123</v>
      </c>
      <c r="D56" s="96"/>
      <c r="E56" s="96"/>
      <c r="F56" s="97"/>
      <c r="G56" s="120">
        <v>0</v>
      </c>
      <c r="H56" s="62">
        <v>1263090</v>
      </c>
      <c r="I56" s="62">
        <f t="shared" si="15"/>
        <v>1263090</v>
      </c>
      <c r="J56" s="62">
        <v>513090</v>
      </c>
      <c r="K56" s="62">
        <f t="shared" si="16"/>
        <v>513090</v>
      </c>
      <c r="L56" s="62">
        <f t="shared" si="17"/>
        <v>750000</v>
      </c>
    </row>
    <row r="57" spans="2:12">
      <c r="B57" s="100">
        <v>5.5</v>
      </c>
      <c r="C57" s="96" t="s">
        <v>124</v>
      </c>
      <c r="D57" s="96"/>
      <c r="E57" s="96"/>
      <c r="F57" s="97"/>
      <c r="G57" s="120">
        <v>0</v>
      </c>
      <c r="H57" s="62">
        <v>0</v>
      </c>
      <c r="I57" s="62">
        <f t="shared" si="15"/>
        <v>0</v>
      </c>
      <c r="J57" s="62">
        <v>0</v>
      </c>
      <c r="K57" s="62">
        <f t="shared" si="16"/>
        <v>0</v>
      </c>
      <c r="L57" s="62">
        <f t="shared" si="17"/>
        <v>0</v>
      </c>
    </row>
    <row r="58" spans="2:12">
      <c r="B58" s="100">
        <v>5.6</v>
      </c>
      <c r="C58" s="96" t="s">
        <v>125</v>
      </c>
      <c r="D58" s="96"/>
      <c r="E58" s="96"/>
      <c r="F58" s="97"/>
      <c r="G58" s="120">
        <v>0</v>
      </c>
      <c r="H58" s="62">
        <v>819231.14</v>
      </c>
      <c r="I58" s="62">
        <f t="shared" si="15"/>
        <v>819231.14</v>
      </c>
      <c r="J58" s="62">
        <v>819231.14</v>
      </c>
      <c r="K58" s="62">
        <f t="shared" si="16"/>
        <v>819231.14</v>
      </c>
      <c r="L58" s="62">
        <f t="shared" si="17"/>
        <v>0</v>
      </c>
    </row>
    <row r="59" spans="2:12">
      <c r="B59" s="100">
        <v>5.7</v>
      </c>
      <c r="C59" s="96" t="s">
        <v>126</v>
      </c>
      <c r="D59" s="96"/>
      <c r="E59" s="96"/>
      <c r="F59" s="97"/>
      <c r="G59" s="120">
        <v>0</v>
      </c>
      <c r="H59" s="62">
        <v>0</v>
      </c>
      <c r="I59" s="62">
        <f t="shared" si="15"/>
        <v>0</v>
      </c>
      <c r="J59" s="62">
        <v>0</v>
      </c>
      <c r="K59" s="62">
        <f t="shared" si="16"/>
        <v>0</v>
      </c>
      <c r="L59" s="62">
        <f t="shared" si="17"/>
        <v>0</v>
      </c>
    </row>
    <row r="60" spans="2:12">
      <c r="B60" s="100">
        <v>5.8</v>
      </c>
      <c r="C60" s="96" t="s">
        <v>127</v>
      </c>
      <c r="D60" s="96"/>
      <c r="E60" s="96"/>
      <c r="F60" s="97"/>
      <c r="G60" s="120">
        <v>0</v>
      </c>
      <c r="H60" s="62">
        <v>1044240</v>
      </c>
      <c r="I60" s="62">
        <f t="shared" si="15"/>
        <v>1044240</v>
      </c>
      <c r="J60" s="62">
        <v>1044240</v>
      </c>
      <c r="K60" s="62">
        <f t="shared" si="16"/>
        <v>1044240</v>
      </c>
      <c r="L60" s="62">
        <f t="shared" si="17"/>
        <v>0</v>
      </c>
    </row>
    <row r="61" spans="2:12">
      <c r="B61" s="100">
        <v>5.9</v>
      </c>
      <c r="C61" s="96" t="s">
        <v>128</v>
      </c>
      <c r="D61" s="96"/>
      <c r="E61" s="96"/>
      <c r="F61" s="97"/>
      <c r="G61" s="120">
        <v>0</v>
      </c>
      <c r="H61" s="62">
        <v>34800</v>
      </c>
      <c r="I61" s="62">
        <f t="shared" si="15"/>
        <v>34800</v>
      </c>
      <c r="J61" s="62">
        <v>34800</v>
      </c>
      <c r="K61" s="62">
        <f t="shared" si="16"/>
        <v>34800</v>
      </c>
      <c r="L61" s="62">
        <f t="shared" si="17"/>
        <v>0</v>
      </c>
    </row>
    <row r="62" spans="2:12">
      <c r="B62" s="100"/>
      <c r="C62" s="96"/>
      <c r="D62" s="96"/>
      <c r="E62" s="96"/>
      <c r="F62" s="97"/>
      <c r="G62" s="61"/>
      <c r="H62" s="62"/>
      <c r="I62" s="62"/>
      <c r="J62" s="62"/>
      <c r="K62" s="62"/>
      <c r="L62" s="62"/>
    </row>
    <row r="63" spans="2:12">
      <c r="B63" s="100">
        <v>6</v>
      </c>
      <c r="C63" s="185" t="s">
        <v>129</v>
      </c>
      <c r="D63" s="185"/>
      <c r="E63" s="185"/>
      <c r="F63" s="186"/>
      <c r="G63" s="57">
        <f>SUM(G64:G66)</f>
        <v>0</v>
      </c>
      <c r="H63" s="57">
        <f t="shared" ref="H63:L63" si="18">SUM(H64:H66)</f>
        <v>10629259.74</v>
      </c>
      <c r="I63" s="57">
        <f t="shared" si="18"/>
        <v>10629259.74</v>
      </c>
      <c r="J63" s="57">
        <f t="shared" si="18"/>
        <v>10427892.1</v>
      </c>
      <c r="K63" s="57">
        <f t="shared" si="18"/>
        <v>10427892.1</v>
      </c>
      <c r="L63" s="57">
        <f t="shared" si="18"/>
        <v>201367.6400000006</v>
      </c>
    </row>
    <row r="64" spans="2:12">
      <c r="B64" s="100">
        <v>6.1</v>
      </c>
      <c r="C64" s="96" t="s">
        <v>130</v>
      </c>
      <c r="D64" s="96"/>
      <c r="E64" s="96"/>
      <c r="F64" s="97"/>
      <c r="G64" s="120">
        <v>0</v>
      </c>
      <c r="H64" s="62">
        <v>10629259.74</v>
      </c>
      <c r="I64" s="62">
        <f>G64+H64</f>
        <v>10629259.74</v>
      </c>
      <c r="J64" s="62">
        <v>10427892.1</v>
      </c>
      <c r="K64" s="62">
        <f>J64</f>
        <v>10427892.1</v>
      </c>
      <c r="L64" s="62">
        <f>I64-J64</f>
        <v>201367.6400000006</v>
      </c>
    </row>
    <row r="65" spans="2:12">
      <c r="B65" s="100">
        <v>6.2</v>
      </c>
      <c r="C65" s="96" t="s">
        <v>131</v>
      </c>
      <c r="D65" s="96"/>
      <c r="E65" s="96"/>
      <c r="F65" s="97"/>
      <c r="G65" s="120">
        <v>0</v>
      </c>
      <c r="H65" s="62">
        <v>0</v>
      </c>
      <c r="I65" s="62">
        <f t="shared" ref="I65:I66" si="19">G65+H65</f>
        <v>0</v>
      </c>
      <c r="J65" s="62">
        <v>0</v>
      </c>
      <c r="K65" s="62">
        <f t="shared" ref="K65:K66" si="20">J65</f>
        <v>0</v>
      </c>
      <c r="L65" s="62">
        <f t="shared" ref="L65:L66" si="21">I65-J65</f>
        <v>0</v>
      </c>
    </row>
    <row r="66" spans="2:12">
      <c r="B66" s="100">
        <v>6.3</v>
      </c>
      <c r="C66" s="96" t="s">
        <v>132</v>
      </c>
      <c r="D66" s="96"/>
      <c r="E66" s="96"/>
      <c r="F66" s="97"/>
      <c r="G66" s="120">
        <v>0</v>
      </c>
      <c r="H66" s="62">
        <v>0</v>
      </c>
      <c r="I66" s="62">
        <f t="shared" si="19"/>
        <v>0</v>
      </c>
      <c r="J66" s="62">
        <v>0</v>
      </c>
      <c r="K66" s="62">
        <f t="shared" si="20"/>
        <v>0</v>
      </c>
      <c r="L66" s="62">
        <f t="shared" si="21"/>
        <v>0</v>
      </c>
    </row>
    <row r="67" spans="2:12">
      <c r="B67" s="100"/>
      <c r="C67" s="96"/>
      <c r="D67" s="96"/>
      <c r="E67" s="96"/>
      <c r="F67" s="97"/>
      <c r="G67" s="61"/>
      <c r="H67" s="62"/>
      <c r="I67" s="62"/>
      <c r="J67" s="62"/>
      <c r="K67" s="62"/>
      <c r="L67" s="62"/>
    </row>
    <row r="68" spans="2:12">
      <c r="B68" s="100">
        <v>7</v>
      </c>
      <c r="C68" s="185" t="s">
        <v>133</v>
      </c>
      <c r="D68" s="185"/>
      <c r="E68" s="185"/>
      <c r="F68" s="186"/>
      <c r="G68" s="57">
        <f>SUM(G69:G75)</f>
        <v>0</v>
      </c>
      <c r="H68" s="57">
        <f t="shared" ref="H68:L68" si="22">SUM(H69:H75)</f>
        <v>-13300348.619999999</v>
      </c>
      <c r="I68" s="57">
        <f t="shared" si="22"/>
        <v>-13300348.619999999</v>
      </c>
      <c r="J68" s="57">
        <f t="shared" si="22"/>
        <v>0</v>
      </c>
      <c r="K68" s="57">
        <f t="shared" si="22"/>
        <v>0</v>
      </c>
      <c r="L68" s="57">
        <f t="shared" si="22"/>
        <v>-13300348.619999999</v>
      </c>
    </row>
    <row r="69" spans="2:12">
      <c r="B69" s="100">
        <v>7.1</v>
      </c>
      <c r="C69" s="96" t="s">
        <v>134</v>
      </c>
      <c r="D69" s="96"/>
      <c r="E69" s="96"/>
      <c r="F69" s="97"/>
      <c r="G69" s="120">
        <v>0</v>
      </c>
      <c r="H69" s="62">
        <v>0</v>
      </c>
      <c r="I69" s="62">
        <f>G69+H69</f>
        <v>0</v>
      </c>
      <c r="J69" s="62">
        <v>0</v>
      </c>
      <c r="K69" s="62">
        <f>J69</f>
        <v>0</v>
      </c>
      <c r="L69" s="62">
        <f>I69-J69</f>
        <v>0</v>
      </c>
    </row>
    <row r="70" spans="2:12">
      <c r="B70" s="100">
        <v>7.2</v>
      </c>
      <c r="C70" s="96" t="s">
        <v>135</v>
      </c>
      <c r="D70" s="96"/>
      <c r="E70" s="96"/>
      <c r="F70" s="97"/>
      <c r="G70" s="120">
        <v>0</v>
      </c>
      <c r="H70" s="62">
        <v>0</v>
      </c>
      <c r="I70" s="62">
        <f t="shared" ref="I70:I75" si="23">G70+H70</f>
        <v>0</v>
      </c>
      <c r="J70" s="62">
        <v>0</v>
      </c>
      <c r="K70" s="62">
        <f t="shared" ref="K70:K74" si="24">J70</f>
        <v>0</v>
      </c>
      <c r="L70" s="62">
        <f t="shared" ref="L70:L75" si="25">I70-J70</f>
        <v>0</v>
      </c>
    </row>
    <row r="71" spans="2:12">
      <c r="B71" s="100">
        <v>7.3</v>
      </c>
      <c r="C71" s="96" t="s">
        <v>136</v>
      </c>
      <c r="D71" s="96"/>
      <c r="E71" s="96"/>
      <c r="F71" s="97"/>
      <c r="G71" s="120">
        <v>0</v>
      </c>
      <c r="H71" s="62">
        <v>0</v>
      </c>
      <c r="I71" s="62">
        <f t="shared" si="23"/>
        <v>0</v>
      </c>
      <c r="J71" s="62">
        <v>0</v>
      </c>
      <c r="K71" s="62">
        <f t="shared" si="24"/>
        <v>0</v>
      </c>
      <c r="L71" s="62">
        <f t="shared" si="25"/>
        <v>0</v>
      </c>
    </row>
    <row r="72" spans="2:12">
      <c r="B72" s="100">
        <v>7.4</v>
      </c>
      <c r="C72" s="96" t="s">
        <v>137</v>
      </c>
      <c r="D72" s="96"/>
      <c r="E72" s="96"/>
      <c r="F72" s="97"/>
      <c r="G72" s="120">
        <v>0</v>
      </c>
      <c r="H72" s="62">
        <v>0</v>
      </c>
      <c r="I72" s="62">
        <f t="shared" si="23"/>
        <v>0</v>
      </c>
      <c r="J72" s="62">
        <v>0</v>
      </c>
      <c r="K72" s="62">
        <f t="shared" si="24"/>
        <v>0</v>
      </c>
      <c r="L72" s="62">
        <f t="shared" si="25"/>
        <v>0</v>
      </c>
    </row>
    <row r="73" spans="2:12">
      <c r="B73" s="100">
        <v>7.5</v>
      </c>
      <c r="C73" s="96" t="s">
        <v>138</v>
      </c>
      <c r="D73" s="96"/>
      <c r="E73" s="96"/>
      <c r="F73" s="97"/>
      <c r="G73" s="120">
        <v>0</v>
      </c>
      <c r="H73" s="62">
        <v>0</v>
      </c>
      <c r="I73" s="62">
        <f t="shared" si="23"/>
        <v>0</v>
      </c>
      <c r="J73" s="62">
        <v>0</v>
      </c>
      <c r="K73" s="62">
        <f t="shared" si="24"/>
        <v>0</v>
      </c>
      <c r="L73" s="62">
        <f t="shared" si="25"/>
        <v>0</v>
      </c>
    </row>
    <row r="74" spans="2:12">
      <c r="B74" s="100">
        <v>7.6</v>
      </c>
      <c r="C74" s="96" t="s">
        <v>139</v>
      </c>
      <c r="D74" s="96"/>
      <c r="E74" s="96"/>
      <c r="F74" s="97"/>
      <c r="G74" s="120">
        <v>0</v>
      </c>
      <c r="H74" s="62">
        <v>0</v>
      </c>
      <c r="I74" s="62">
        <f t="shared" si="23"/>
        <v>0</v>
      </c>
      <c r="J74" s="62">
        <v>0</v>
      </c>
      <c r="K74" s="62">
        <f t="shared" si="24"/>
        <v>0</v>
      </c>
      <c r="L74" s="62">
        <f t="shared" si="25"/>
        <v>0</v>
      </c>
    </row>
    <row r="75" spans="2:12" ht="31.5" customHeight="1">
      <c r="B75" s="68">
        <v>7.9</v>
      </c>
      <c r="C75" s="173" t="s">
        <v>140</v>
      </c>
      <c r="D75" s="173"/>
      <c r="E75" s="173"/>
      <c r="F75" s="174"/>
      <c r="G75" s="120">
        <v>0</v>
      </c>
      <c r="H75" s="62">
        <v>-13300348.619999999</v>
      </c>
      <c r="I75" s="62">
        <f t="shared" si="23"/>
        <v>-13300348.619999999</v>
      </c>
      <c r="J75" s="62">
        <v>0</v>
      </c>
      <c r="K75" s="62">
        <v>0</v>
      </c>
      <c r="L75" s="62">
        <f t="shared" si="25"/>
        <v>-13300348.619999999</v>
      </c>
    </row>
    <row r="76" spans="2:12">
      <c r="B76" s="100"/>
      <c r="C76" s="96"/>
      <c r="D76" s="96"/>
      <c r="E76" s="96"/>
      <c r="F76" s="97"/>
      <c r="G76" s="61"/>
      <c r="H76" s="62"/>
      <c r="I76" s="62"/>
      <c r="J76" s="62"/>
      <c r="K76" s="62"/>
      <c r="L76" s="62"/>
    </row>
    <row r="77" spans="2:12">
      <c r="B77" s="100">
        <v>8</v>
      </c>
      <c r="C77" s="185" t="s">
        <v>141</v>
      </c>
      <c r="D77" s="185"/>
      <c r="E77" s="185"/>
      <c r="F77" s="186"/>
      <c r="G77" s="57">
        <f>SUM(G78:G80)</f>
        <v>0</v>
      </c>
      <c r="H77" s="57">
        <f t="shared" ref="H77:L77" si="26">SUM(H78:H80)</f>
        <v>2386471</v>
      </c>
      <c r="I77" s="57">
        <f t="shared" si="26"/>
        <v>2386471</v>
      </c>
      <c r="J77" s="57">
        <f t="shared" si="26"/>
        <v>2386471</v>
      </c>
      <c r="K77" s="57">
        <f t="shared" si="26"/>
        <v>2386471</v>
      </c>
      <c r="L77" s="57">
        <f t="shared" si="26"/>
        <v>0</v>
      </c>
    </row>
    <row r="78" spans="2:12">
      <c r="B78" s="100">
        <v>8.1</v>
      </c>
      <c r="C78" s="96" t="s">
        <v>85</v>
      </c>
      <c r="D78" s="96"/>
      <c r="E78" s="96"/>
      <c r="F78" s="97"/>
      <c r="G78" s="120">
        <v>0</v>
      </c>
      <c r="H78" s="62">
        <v>0</v>
      </c>
      <c r="I78" s="62">
        <f>G78+H78</f>
        <v>0</v>
      </c>
      <c r="J78" s="62">
        <v>0</v>
      </c>
      <c r="K78" s="62">
        <f>J78</f>
        <v>0</v>
      </c>
      <c r="L78" s="62">
        <f>I78-J78</f>
        <v>0</v>
      </c>
    </row>
    <row r="79" spans="2:12">
      <c r="B79" s="100">
        <v>8.3000000000000007</v>
      </c>
      <c r="C79" s="96" t="s">
        <v>142</v>
      </c>
      <c r="D79" s="96"/>
      <c r="E79" s="96"/>
      <c r="F79" s="97"/>
      <c r="G79" s="120">
        <v>0</v>
      </c>
      <c r="H79" s="62">
        <v>0</v>
      </c>
      <c r="I79" s="62">
        <f t="shared" ref="I79:I80" si="27">G79+H79</f>
        <v>0</v>
      </c>
      <c r="J79" s="62">
        <v>0</v>
      </c>
      <c r="K79" s="62">
        <f t="shared" ref="K79:K80" si="28">J79</f>
        <v>0</v>
      </c>
      <c r="L79" s="62">
        <f t="shared" ref="L79:L80" si="29">I79-J79</f>
        <v>0</v>
      </c>
    </row>
    <row r="80" spans="2:12">
      <c r="B80" s="100">
        <v>8.5</v>
      </c>
      <c r="C80" s="96" t="s">
        <v>143</v>
      </c>
      <c r="D80" s="96"/>
      <c r="E80" s="96"/>
      <c r="F80" s="97"/>
      <c r="G80" s="120">
        <v>0</v>
      </c>
      <c r="H80" s="62">
        <v>2386471</v>
      </c>
      <c r="I80" s="62">
        <f t="shared" si="27"/>
        <v>2386471</v>
      </c>
      <c r="J80" s="62">
        <v>2386471</v>
      </c>
      <c r="K80" s="62">
        <f t="shared" si="28"/>
        <v>2386471</v>
      </c>
      <c r="L80" s="62">
        <f t="shared" si="29"/>
        <v>0</v>
      </c>
    </row>
    <row r="81" spans="2:12">
      <c r="B81" s="100"/>
      <c r="C81" s="96"/>
      <c r="D81" s="96"/>
      <c r="E81" s="96"/>
      <c r="F81" s="97"/>
      <c r="G81" s="61"/>
      <c r="H81" s="62"/>
      <c r="I81" s="62"/>
      <c r="J81" s="62"/>
      <c r="K81" s="62"/>
      <c r="L81" s="62"/>
    </row>
    <row r="82" spans="2:12">
      <c r="B82" s="100">
        <v>9</v>
      </c>
      <c r="C82" s="185" t="s">
        <v>144</v>
      </c>
      <c r="D82" s="185"/>
      <c r="E82" s="185"/>
      <c r="F82" s="186"/>
      <c r="G82" s="57">
        <f>SUM(G83:G89)</f>
        <v>0</v>
      </c>
      <c r="H82" s="57">
        <f t="shared" ref="H82:L82" si="30">SUM(H83:H89)</f>
        <v>0</v>
      </c>
      <c r="I82" s="57">
        <f t="shared" si="30"/>
        <v>0</v>
      </c>
      <c r="J82" s="57">
        <f t="shared" si="30"/>
        <v>0</v>
      </c>
      <c r="K82" s="57">
        <f t="shared" si="30"/>
        <v>0</v>
      </c>
      <c r="L82" s="57">
        <f t="shared" si="30"/>
        <v>0</v>
      </c>
    </row>
    <row r="83" spans="2:12">
      <c r="B83" s="100">
        <v>9.1</v>
      </c>
      <c r="C83" s="96" t="s">
        <v>145</v>
      </c>
      <c r="D83" s="96"/>
      <c r="E83" s="96"/>
      <c r="F83" s="97"/>
      <c r="G83" s="120">
        <v>0</v>
      </c>
      <c r="H83" s="62">
        <v>0</v>
      </c>
      <c r="I83" s="62">
        <f>G83+H83</f>
        <v>0</v>
      </c>
      <c r="J83" s="62">
        <v>0</v>
      </c>
      <c r="K83" s="62">
        <f>J83</f>
        <v>0</v>
      </c>
      <c r="L83" s="62">
        <f>I83-J83</f>
        <v>0</v>
      </c>
    </row>
    <row r="84" spans="2:12">
      <c r="B84" s="100">
        <v>9.1999999999999993</v>
      </c>
      <c r="C84" s="96" t="s">
        <v>146</v>
      </c>
      <c r="D84" s="96"/>
      <c r="E84" s="96"/>
      <c r="F84" s="97"/>
      <c r="G84" s="120">
        <v>0</v>
      </c>
      <c r="H84" s="62">
        <v>0</v>
      </c>
      <c r="I84" s="62">
        <f t="shared" ref="I84:I89" si="31">G84+H84</f>
        <v>0</v>
      </c>
      <c r="J84" s="62">
        <v>0</v>
      </c>
      <c r="K84" s="62">
        <f t="shared" ref="K84:K89" si="32">J84</f>
        <v>0</v>
      </c>
      <c r="L84" s="62">
        <f t="shared" ref="L84:L89" si="33">I84-J84</f>
        <v>0</v>
      </c>
    </row>
    <row r="85" spans="2:12">
      <c r="B85" s="100">
        <v>9.3000000000000007</v>
      </c>
      <c r="C85" s="96" t="s">
        <v>147</v>
      </c>
      <c r="D85" s="96"/>
      <c r="E85" s="96"/>
      <c r="F85" s="97"/>
      <c r="G85" s="120">
        <v>0</v>
      </c>
      <c r="H85" s="62">
        <v>0</v>
      </c>
      <c r="I85" s="62">
        <f t="shared" si="31"/>
        <v>0</v>
      </c>
      <c r="J85" s="62">
        <v>0</v>
      </c>
      <c r="K85" s="62">
        <f t="shared" si="32"/>
        <v>0</v>
      </c>
      <c r="L85" s="62">
        <f t="shared" si="33"/>
        <v>0</v>
      </c>
    </row>
    <row r="86" spans="2:12">
      <c r="B86" s="100">
        <v>9.4</v>
      </c>
      <c r="C86" s="96" t="s">
        <v>148</v>
      </c>
      <c r="D86" s="96"/>
      <c r="E86" s="96"/>
      <c r="F86" s="97"/>
      <c r="G86" s="120">
        <v>0</v>
      </c>
      <c r="H86" s="62">
        <v>0</v>
      </c>
      <c r="I86" s="62">
        <f t="shared" si="31"/>
        <v>0</v>
      </c>
      <c r="J86" s="62">
        <v>0</v>
      </c>
      <c r="K86" s="62">
        <f t="shared" si="32"/>
        <v>0</v>
      </c>
      <c r="L86" s="62">
        <f t="shared" si="33"/>
        <v>0</v>
      </c>
    </row>
    <row r="87" spans="2:12">
      <c r="B87" s="100">
        <v>9.5</v>
      </c>
      <c r="C87" s="96" t="s">
        <v>149</v>
      </c>
      <c r="D87" s="96"/>
      <c r="E87" s="96"/>
      <c r="F87" s="97"/>
      <c r="G87" s="120">
        <v>0</v>
      </c>
      <c r="H87" s="62">
        <v>0</v>
      </c>
      <c r="I87" s="62">
        <f t="shared" si="31"/>
        <v>0</v>
      </c>
      <c r="J87" s="62">
        <v>0</v>
      </c>
      <c r="K87" s="62">
        <f t="shared" si="32"/>
        <v>0</v>
      </c>
      <c r="L87" s="62">
        <f t="shared" si="33"/>
        <v>0</v>
      </c>
    </row>
    <row r="88" spans="2:12">
      <c r="B88" s="100">
        <v>9.6</v>
      </c>
      <c r="C88" s="96" t="s">
        <v>150</v>
      </c>
      <c r="D88" s="96"/>
      <c r="E88" s="96"/>
      <c r="F88" s="97"/>
      <c r="G88" s="120">
        <v>0</v>
      </c>
      <c r="H88" s="62">
        <v>0</v>
      </c>
      <c r="I88" s="62">
        <f t="shared" si="31"/>
        <v>0</v>
      </c>
      <c r="J88" s="62">
        <v>0</v>
      </c>
      <c r="K88" s="62">
        <f t="shared" si="32"/>
        <v>0</v>
      </c>
      <c r="L88" s="62">
        <f t="shared" si="33"/>
        <v>0</v>
      </c>
    </row>
    <row r="89" spans="2:12">
      <c r="B89" s="100">
        <v>9.9</v>
      </c>
      <c r="C89" s="96" t="s">
        <v>151</v>
      </c>
      <c r="D89" s="96"/>
      <c r="E89" s="96"/>
      <c r="F89" s="97"/>
      <c r="G89" s="120">
        <v>0</v>
      </c>
      <c r="H89" s="62">
        <v>0</v>
      </c>
      <c r="I89" s="62">
        <f t="shared" si="31"/>
        <v>0</v>
      </c>
      <c r="J89" s="62">
        <v>0</v>
      </c>
      <c r="K89" s="62">
        <f t="shared" si="32"/>
        <v>0</v>
      </c>
      <c r="L89" s="62">
        <f t="shared" si="33"/>
        <v>0</v>
      </c>
    </row>
    <row r="90" spans="2:12">
      <c r="B90" s="70"/>
      <c r="C90" s="154"/>
      <c r="D90" s="154"/>
      <c r="E90" s="154"/>
      <c r="F90" s="155"/>
      <c r="G90" s="71"/>
      <c r="H90" s="72"/>
      <c r="I90" s="72"/>
      <c r="J90" s="72"/>
      <c r="K90" s="72"/>
      <c r="L90" s="72"/>
    </row>
    <row r="91" spans="2:12">
      <c r="B91" s="203" t="s">
        <v>152</v>
      </c>
      <c r="C91" s="204"/>
      <c r="D91" s="204"/>
      <c r="E91" s="204"/>
      <c r="F91" s="205"/>
      <c r="G91" s="73">
        <f>G77+G82+G68+G63+G52+G41+G30+G19+G10</f>
        <v>0</v>
      </c>
      <c r="H91" s="73">
        <f t="shared" ref="H91:L91" si="34">H77+H82+H68+H63+H52+H41+H30+H19+H10</f>
        <v>38988882.450000003</v>
      </c>
      <c r="I91" s="73">
        <f t="shared" si="34"/>
        <v>38988882.450000003</v>
      </c>
      <c r="J91" s="73">
        <f t="shared" si="34"/>
        <v>92027537.419999987</v>
      </c>
      <c r="K91" s="73">
        <f t="shared" si="34"/>
        <v>92027537.419999987</v>
      </c>
      <c r="L91" s="73">
        <f t="shared" si="34"/>
        <v>-53038654.969999999</v>
      </c>
    </row>
    <row r="92" spans="2:12">
      <c r="B92" s="74"/>
      <c r="C92" s="75"/>
      <c r="D92" s="75"/>
      <c r="E92" s="75"/>
      <c r="F92" s="75"/>
      <c r="G92" s="76"/>
      <c r="H92" s="76"/>
      <c r="I92" s="76"/>
      <c r="J92" s="188"/>
      <c r="K92" s="188"/>
      <c r="L92" s="77"/>
    </row>
    <row r="94" spans="2:12">
      <c r="D94" s="191" t="s">
        <v>44</v>
      </c>
      <c r="E94" s="191"/>
      <c r="F94" s="191"/>
      <c r="G94" s="191"/>
      <c r="H94" s="191"/>
      <c r="I94" s="191"/>
      <c r="J94" s="191"/>
      <c r="K94" s="191"/>
    </row>
    <row r="95" spans="2:12">
      <c r="D95" s="191"/>
      <c r="E95" s="191"/>
      <c r="F95" s="191"/>
      <c r="G95" s="191"/>
      <c r="H95" s="191"/>
      <c r="I95" s="191"/>
      <c r="J95" s="191"/>
      <c r="K95" s="191"/>
    </row>
    <row r="99" spans="3:11">
      <c r="C99" s="192" t="s">
        <v>45</v>
      </c>
      <c r="D99" s="192"/>
      <c r="E99" s="192"/>
      <c r="F99" s="192"/>
      <c r="I99" s="193" t="s">
        <v>46</v>
      </c>
      <c r="J99" s="193"/>
      <c r="K99" s="193"/>
    </row>
    <row r="104" spans="3:11">
      <c r="F104" s="193" t="s">
        <v>47</v>
      </c>
      <c r="G104" s="193"/>
      <c r="H104" s="193"/>
    </row>
  </sheetData>
  <mergeCells count="39">
    <mergeCell ref="B1:L1"/>
    <mergeCell ref="B2:L2"/>
    <mergeCell ref="B3:L3"/>
    <mergeCell ref="B4:L4"/>
    <mergeCell ref="B6:F8"/>
    <mergeCell ref="G6:K6"/>
    <mergeCell ref="L6:L7"/>
    <mergeCell ref="C25:F25"/>
    <mergeCell ref="B9:F9"/>
    <mergeCell ref="C10:F10"/>
    <mergeCell ref="C11:F11"/>
    <mergeCell ref="C12:F12"/>
    <mergeCell ref="C13:F13"/>
    <mergeCell ref="C15:F15"/>
    <mergeCell ref="C19:F19"/>
    <mergeCell ref="C20:F20"/>
    <mergeCell ref="C22:F22"/>
    <mergeCell ref="C23:F23"/>
    <mergeCell ref="C24:F24"/>
    <mergeCell ref="C77:F77"/>
    <mergeCell ref="C26:F26"/>
    <mergeCell ref="C28:F28"/>
    <mergeCell ref="C30:F30"/>
    <mergeCell ref="C33:F33"/>
    <mergeCell ref="C35:F35"/>
    <mergeCell ref="C41:F41"/>
    <mergeCell ref="C47:F47"/>
    <mergeCell ref="C52:F52"/>
    <mergeCell ref="C63:F63"/>
    <mergeCell ref="C68:F68"/>
    <mergeCell ref="C75:F75"/>
    <mergeCell ref="F104:H104"/>
    <mergeCell ref="C82:F82"/>
    <mergeCell ref="C90:F90"/>
    <mergeCell ref="B91:F91"/>
    <mergeCell ref="J92:K92"/>
    <mergeCell ref="D94:K95"/>
    <mergeCell ref="C99:F99"/>
    <mergeCell ref="I99:K99"/>
  </mergeCells>
  <pageMargins left="0.7" right="0.7" top="0.75" bottom="0.75" header="0.3" footer="0.3"/>
  <pageSetup scale="59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Indicaciones</vt:lpstr>
      <vt:lpstr>Balanza Comprobación</vt:lpstr>
      <vt:lpstr>Estado de Flujos de efectivo</vt:lpstr>
      <vt:lpstr>Clasif. Programática</vt:lpstr>
      <vt:lpstr>Clasif. Económica</vt:lpstr>
      <vt:lpstr>Clasif. Objeto Gasto</vt:lpstr>
      <vt:lpstr>'Balanza Comprobación'!Área_de_impresión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LCFP_M9_U3_A2</dc:title>
  <dc:creator>Ruanova; BUAP</dc:creator>
  <cp:lastModifiedBy>Martha Juliana Navarro Velázquez</cp:lastModifiedBy>
  <dcterms:created xsi:type="dcterms:W3CDTF">2018-05-14T20:49:17Z</dcterms:created>
  <dcterms:modified xsi:type="dcterms:W3CDTF">2019-04-01T22:52:57Z</dcterms:modified>
</cp:coreProperties>
</file>